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defaultThemeVersion="124226"/>
  <mc:AlternateContent xmlns:mc="http://schemas.openxmlformats.org/markup-compatibility/2006">
    <mc:Choice Requires="x15">
      <x15ac:absPath xmlns:x15ac="http://schemas.microsoft.com/office/spreadsheetml/2010/11/ac" url="C:\Users\stisma\Desktop\BPŽ 10 listopad za javnu raspravu\"/>
    </mc:Choice>
  </mc:AlternateContent>
  <xr:revisionPtr revIDLastSave="0" documentId="13_ncr:1_{19F9C9A9-AC9B-4D8E-A103-42D6EDF2A61B}" xr6:coauthVersionLast="36" xr6:coauthVersionMax="36" xr10:uidLastSave="{00000000-0000-0000-0000-000000000000}"/>
  <bookViews>
    <workbookView xWindow="0" yWindow="0" windowWidth="28800" windowHeight="12225" activeTab="6"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Prilog 1 PR J(P)RS" sheetId="28" r:id="rId7"/>
    <sheet name="Data" sheetId="31" r:id="rId8"/>
    <sheet name="List1" sheetId="35" r:id="rId9"/>
    <sheet name="POKAZATELJI ISHODA" sheetId="1" state="hidden" r:id="rId10"/>
    <sheet name="IZVJEĆE MJERE" sheetId="3" state="hidden" r:id="rId11"/>
    <sheet name="IZVJEŠĆE CILJEVI" sheetId="5" state="hidden" r:id="rId12"/>
    <sheet name="TABLICA RIZIKA" sheetId="13" state="hidden" r:id="rId13"/>
  </sheets>
  <definedNames>
    <definedName name="_xlnm._FilterDatabase" localSheetId="6" hidden="1">'Prilog 1 PR J(P)RS'!$E$1:$E$21</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Area" localSheetId="2">'INVESTICIJSKE MJERE'!$A$1:$H$28</definedName>
    <definedName name="_xlnm.Print_Area" localSheetId="10">'IZVJEĆE MJERE'!$A$1:$N$53</definedName>
    <definedName name="_xlnm.Print_Area" localSheetId="11">'IZVJEŠĆE CILJEVI'!$A$1:$H$25</definedName>
    <definedName name="_xlnm.Print_Area" localSheetId="3">'OSTALE MJERE'!$A$1:$J$28</definedName>
    <definedName name="_xlnm.Print_Area" localSheetId="9">'POKAZATELJI ISHODA'!$A$1:$H$10</definedName>
    <definedName name="_xlnm.Print_Area" localSheetId="1">'PRIORITETNE I REFORMSKE MJERE'!$A$1:$M$30</definedName>
    <definedName name="_xlnm.Print_Titles" localSheetId="2">'INVESTICIJSKE MJERE'!$1:$7</definedName>
    <definedName name="_xlnm.Print_Titles" localSheetId="10">'IZVJEĆE MJERE'!$3:$5</definedName>
    <definedName name="_xlnm.Print_Titles" localSheetId="3">'OSTALE MJERE'!$6:$7</definedName>
  </definedNames>
  <calcPr calcId="191029"/>
</workbook>
</file>

<file path=xl/calcChain.xml><?xml version="1.0" encoding="utf-8"?>
<calcChain xmlns="http://schemas.openxmlformats.org/spreadsheetml/2006/main">
  <c r="J50" i="28" l="1"/>
  <c r="J335" i="35" l="1"/>
  <c r="I335" i="35"/>
  <c r="H335" i="35"/>
  <c r="G335" i="35"/>
  <c r="F335" i="35"/>
  <c r="E335" i="35"/>
  <c r="D335" i="35"/>
  <c r="K334" i="35"/>
  <c r="J59" i="35"/>
  <c r="I59" i="35"/>
  <c r="H59" i="35"/>
  <c r="G59" i="35"/>
  <c r="F59" i="35"/>
  <c r="E59" i="35"/>
  <c r="D59" i="35"/>
  <c r="K58" i="35"/>
  <c r="K333" i="35"/>
  <c r="J447" i="35"/>
  <c r="I447" i="35"/>
  <c r="H447" i="35"/>
  <c r="G447" i="35"/>
  <c r="F447" i="35"/>
  <c r="E447" i="35"/>
  <c r="D447" i="35"/>
  <c r="K446" i="35"/>
  <c r="K445" i="35"/>
  <c r="K443" i="35"/>
  <c r="K441" i="35"/>
  <c r="J407" i="35"/>
  <c r="I407" i="35"/>
  <c r="H407" i="35"/>
  <c r="G407" i="35"/>
  <c r="F407" i="35"/>
  <c r="E407" i="35"/>
  <c r="D407" i="35"/>
  <c r="K406" i="35"/>
  <c r="K407" i="35" s="1"/>
  <c r="J398" i="35"/>
  <c r="I398" i="35"/>
  <c r="H398" i="35"/>
  <c r="G398" i="35"/>
  <c r="F398" i="35"/>
  <c r="E398" i="35"/>
  <c r="D398" i="35"/>
  <c r="K397" i="35"/>
  <c r="K396" i="35"/>
  <c r="K394" i="35"/>
  <c r="K393" i="35"/>
  <c r="K391" i="35"/>
  <c r="K390" i="35"/>
  <c r="K388" i="35"/>
  <c r="K387" i="35"/>
  <c r="K386" i="35"/>
  <c r="K384" i="35"/>
  <c r="K383" i="35"/>
  <c r="K382" i="35"/>
  <c r="K380" i="35"/>
  <c r="K379" i="35"/>
  <c r="K377" i="35"/>
  <c r="K376" i="35"/>
  <c r="K375" i="35"/>
  <c r="K374" i="35"/>
  <c r="K373" i="35"/>
  <c r="K372" i="35"/>
  <c r="K371" i="35"/>
  <c r="K370" i="35"/>
  <c r="K369" i="35"/>
  <c r="K368" i="35"/>
  <c r="K332" i="35"/>
  <c r="K331" i="35"/>
  <c r="J271" i="35"/>
  <c r="I271" i="35"/>
  <c r="H271" i="35"/>
  <c r="G271" i="35"/>
  <c r="F271" i="35"/>
  <c r="E271" i="35"/>
  <c r="D271" i="35"/>
  <c r="J317" i="35"/>
  <c r="I317" i="35"/>
  <c r="H317" i="35"/>
  <c r="G317" i="35"/>
  <c r="F317" i="35"/>
  <c r="E317" i="35"/>
  <c r="D317" i="35"/>
  <c r="K316" i="35"/>
  <c r="K315" i="35"/>
  <c r="K313" i="35"/>
  <c r="K311" i="35"/>
  <c r="K310" i="35"/>
  <c r="K309" i="35"/>
  <c r="K308" i="35"/>
  <c r="K307" i="35"/>
  <c r="K306" i="35"/>
  <c r="K305" i="35"/>
  <c r="K304" i="35"/>
  <c r="K303" i="35"/>
  <c r="K301" i="35"/>
  <c r="K300" i="35"/>
  <c r="K299" i="35"/>
  <c r="K298" i="35"/>
  <c r="K297" i="35"/>
  <c r="K296" i="35"/>
  <c r="K295" i="35"/>
  <c r="K294" i="35"/>
  <c r="K270" i="35"/>
  <c r="K269" i="35"/>
  <c r="K268" i="35"/>
  <c r="K267" i="35"/>
  <c r="K266" i="35"/>
  <c r="K265" i="35"/>
  <c r="K264" i="35"/>
  <c r="K262" i="35"/>
  <c r="K260" i="35"/>
  <c r="J225" i="35"/>
  <c r="I225" i="35"/>
  <c r="H225" i="35"/>
  <c r="G225" i="35"/>
  <c r="F225" i="35"/>
  <c r="E225" i="35"/>
  <c r="D225" i="35"/>
  <c r="J194" i="35"/>
  <c r="I194" i="35"/>
  <c r="H194" i="35"/>
  <c r="G194" i="35"/>
  <c r="F194" i="35"/>
  <c r="E194" i="35"/>
  <c r="D194" i="35"/>
  <c r="J168" i="35"/>
  <c r="I168" i="35"/>
  <c r="H168" i="35"/>
  <c r="G168" i="35"/>
  <c r="F168" i="35"/>
  <c r="E168" i="35"/>
  <c r="D168" i="35"/>
  <c r="J116" i="35"/>
  <c r="I116" i="35"/>
  <c r="H116" i="35"/>
  <c r="G116" i="35"/>
  <c r="F116" i="35"/>
  <c r="E116" i="35"/>
  <c r="D116" i="35"/>
  <c r="J87" i="35"/>
  <c r="I87" i="35"/>
  <c r="H87" i="35"/>
  <c r="G87" i="35"/>
  <c r="F87" i="35"/>
  <c r="E87" i="35"/>
  <c r="D87" i="35"/>
  <c r="J16" i="35"/>
  <c r="I16" i="35"/>
  <c r="H16" i="35"/>
  <c r="G16" i="35"/>
  <c r="F16" i="35"/>
  <c r="E16" i="35"/>
  <c r="D16" i="35"/>
  <c r="K224" i="35"/>
  <c r="K225" i="35" s="1"/>
  <c r="K193" i="35"/>
  <c r="K192" i="35"/>
  <c r="K191" i="35"/>
  <c r="K190" i="35"/>
  <c r="K189" i="35"/>
  <c r="K188" i="35"/>
  <c r="K187" i="35"/>
  <c r="K167" i="35"/>
  <c r="K166" i="35"/>
  <c r="K165" i="35"/>
  <c r="K164" i="35"/>
  <c r="K162" i="35"/>
  <c r="K161" i="35"/>
  <c r="K160" i="35"/>
  <c r="K159" i="35"/>
  <c r="K158" i="35"/>
  <c r="K157" i="35"/>
  <c r="K156" i="35"/>
  <c r="K155" i="35"/>
  <c r="K154" i="35"/>
  <c r="K153" i="35"/>
  <c r="K152" i="35"/>
  <c r="K151" i="35"/>
  <c r="K115" i="35"/>
  <c r="K116" i="35" s="1"/>
  <c r="K86" i="35"/>
  <c r="K85" i="35"/>
  <c r="K84" i="35"/>
  <c r="K83" i="35"/>
  <c r="K82" i="35"/>
  <c r="K80" i="35"/>
  <c r="K79" i="35"/>
  <c r="K57" i="35"/>
  <c r="K56" i="35"/>
  <c r="K55" i="35"/>
  <c r="K54" i="35"/>
  <c r="K53" i="35"/>
  <c r="K52" i="35"/>
  <c r="K51" i="35"/>
  <c r="K50" i="35"/>
  <c r="K49" i="35"/>
  <c r="K48" i="35"/>
  <c r="K47" i="35"/>
  <c r="K46" i="35"/>
  <c r="K45" i="35"/>
  <c r="K44" i="35"/>
  <c r="K43" i="35"/>
  <c r="K42" i="35"/>
  <c r="K41" i="35"/>
  <c r="K15" i="35"/>
  <c r="K14" i="35"/>
  <c r="K13" i="35"/>
  <c r="K12" i="35"/>
  <c r="K10" i="35"/>
  <c r="K9" i="35"/>
  <c r="K8" i="35"/>
  <c r="K7" i="35"/>
  <c r="K6" i="35"/>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 r="K335" i="35" l="1"/>
  <c r="K59" i="35"/>
  <c r="K447" i="35"/>
  <c r="D452" i="35"/>
  <c r="K398" i="35"/>
  <c r="K317" i="35"/>
  <c r="K16" i="35"/>
  <c r="K194" i="35"/>
  <c r="K271" i="35"/>
  <c r="K87" i="35"/>
  <c r="K168"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Tomislav Rajić</author>
    <author>MRRFEU KT</author>
    <author>MRRFEU</author>
    <author>Windows korisnik</author>
  </authors>
  <commentList>
    <comment ref="A2" authorId="0" shapeId="0" xr:uid="{00000000-0006-0000-0600-000001000000}">
      <text>
        <r>
          <rPr>
            <b/>
            <sz val="9"/>
            <color indexed="81"/>
            <rFont val="Tahoma"/>
            <family val="2"/>
            <charset val="238"/>
          </rPr>
          <t>Navedite naziv nositelja izrade akta</t>
        </r>
        <r>
          <rPr>
            <sz val="9"/>
            <color indexed="81"/>
            <rFont val="Tahoma"/>
            <family val="2"/>
            <charset val="238"/>
          </rPr>
          <t xml:space="preserve">
</t>
        </r>
      </text>
    </comment>
    <comment ref="G2" authorId="0" shapeId="0" xr:uid="{00000000-0006-0000-0600-000002000000}">
      <text>
        <r>
          <rPr>
            <b/>
            <sz val="9"/>
            <color indexed="81"/>
            <rFont val="Tahoma"/>
            <family val="2"/>
            <charset val="238"/>
          </rPr>
          <t>MRRFEU KT:</t>
        </r>
        <r>
          <rPr>
            <sz val="11"/>
            <color indexed="81"/>
            <rFont val="Tahoma"/>
            <family val="2"/>
            <charset val="238"/>
          </rPr>
          <t xml:space="preserve">
Navedite naziv plana razvoja JP(R)S</t>
        </r>
      </text>
    </comment>
    <comment ref="M2" authorId="0" shapeId="0" xr:uid="{00000000-0006-0000-0600-000003000000}">
      <text>
        <r>
          <rPr>
            <sz val="11"/>
            <color indexed="81"/>
            <rFont val="Tahoma"/>
            <family val="2"/>
            <charset val="238"/>
          </rPr>
          <t>Navedite rok važenja akta. Imajte na umu da se srednjoročni akti strateškog planiranja donose na rok važenja od 5 do 10 godina.
Stoga je za rok važenja ispravno unijeti razdoblje od 5-9 godina.</t>
        </r>
        <r>
          <rPr>
            <sz val="9"/>
            <color indexed="81"/>
            <rFont val="Tahoma"/>
            <family val="2"/>
            <charset val="238"/>
          </rPr>
          <t xml:space="preserve">
</t>
        </r>
      </text>
    </comment>
    <comment ref="A3" authorId="1" shapeId="0" xr:uid="{00000000-0006-0000-0600-00000400000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Iz padajućeg izbora odaberite odgovarajući smjer NRS-a 2030.
Za više informacija o aktu posjetite mrežnu stranicu: www.hrvatska2030.hr </t>
        </r>
      </text>
    </comment>
    <comment ref="A4" authorId="2" shapeId="0" xr:uid="{00000000-0006-0000-0600-000005000000}">
      <text>
        <r>
          <rPr>
            <b/>
            <sz val="9"/>
            <color indexed="81"/>
            <rFont val="Tahoma"/>
            <family val="2"/>
            <charset val="238"/>
          </rPr>
          <t>MRRFEU:</t>
        </r>
        <r>
          <rPr>
            <sz val="9"/>
            <color indexed="81"/>
            <rFont val="Tahoma"/>
            <family val="2"/>
            <charset val="238"/>
          </rPr>
          <t xml:space="preserve">
</t>
        </r>
        <r>
          <rPr>
            <sz val="10"/>
            <color indexed="81"/>
            <rFont val="Tahoma"/>
            <family val="2"/>
            <charset val="238"/>
          </rPr>
          <t>Navedite puni naziv hijerarhijski nadređenog akta strateškog planiranja (sektorska/ višesektorska strategija), čiju realizaciju podupirete provedbom akta strateškog planiranja.
Ukoliko hijerarhijski nadređeni akt nije na snazi, navedite N/P- nije primjenjivo.</t>
        </r>
      </text>
    </comment>
    <comment ref="C4" authorId="2" shapeId="0" xr:uid="{00000000-0006-0000-0600-000006000000}">
      <text>
        <r>
          <rPr>
            <b/>
            <sz val="9"/>
            <color indexed="81"/>
            <rFont val="Tahoma"/>
            <family val="2"/>
            <charset val="238"/>
          </rPr>
          <t>MRRFEU:</t>
        </r>
        <r>
          <rPr>
            <sz val="9"/>
            <color indexed="81"/>
            <rFont val="Tahoma"/>
            <family val="2"/>
            <charset val="238"/>
          </rPr>
          <t xml:space="preserve">
Ukoliko hijerarhijski nadređeni akt nije na snazi, navedite N/P- nije primjenjivo.</t>
        </r>
      </text>
    </comment>
    <comment ref="A6" authorId="0" shapeId="0" xr:uid="{00000000-0006-0000-0600-000007000000}">
      <text>
        <r>
          <rPr>
            <b/>
            <sz val="9"/>
            <color indexed="81"/>
            <rFont val="Tahoma"/>
            <family val="2"/>
            <charset val="238"/>
          </rPr>
          <t>Navedite redni broj posebnog cilja počevši od rednog broja 1.
Za svaki daljnji definirani posebni cilj nastavite niz (1, 2, 3, 4, 5, 6…).</t>
        </r>
        <r>
          <rPr>
            <sz val="9"/>
            <color indexed="81"/>
            <rFont val="Tahoma"/>
            <family val="2"/>
            <charset val="238"/>
          </rPr>
          <t xml:space="preserve">
</t>
        </r>
      </text>
    </comment>
    <comment ref="B6" authorId="2" shapeId="0" xr:uid="{00000000-0006-0000-0600-000008000000}">
      <text>
        <r>
          <rPr>
            <b/>
            <sz val="9"/>
            <color rgb="FF000000"/>
            <rFont val="Tahoma"/>
            <family val="2"/>
            <charset val="238"/>
          </rPr>
          <t xml:space="preserve">MRRFEU:
</t>
        </r>
        <r>
          <rPr>
            <sz val="11"/>
            <color rgb="FF000000"/>
            <rFont val="Tahoma"/>
            <family val="2"/>
            <charset val="238"/>
          </rPr>
          <t>Unesite naziv pokazatelja učinka NRS-a 2030. čijem se ispunjenju doprinosi provedbom utvrđenog posebnog cilja.</t>
        </r>
      </text>
    </comment>
    <comment ref="C6" authorId="2" shapeId="0" xr:uid="{00000000-0006-0000-0600-000009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Unesite naziv cilja iz hijerarhijski nadređenog akta strateškog planiranja čijem se ostvarenju doprinosi provedbom posebnog cilja.
Ukoliko hijerarhijski nadređeni akt nije na snazi, navedite N/P- nije primjenjivo.</t>
        </r>
      </text>
    </comment>
    <comment ref="D6" authorId="0" shapeId="0" xr:uid="{00000000-0006-0000-0600-00000A000000}">
      <text>
        <r>
          <rPr>
            <sz val="9"/>
            <color indexed="81"/>
            <rFont val="Tahoma"/>
            <family val="2"/>
            <charset val="238"/>
          </rPr>
          <t xml:space="preserve">
</t>
        </r>
        <r>
          <rPr>
            <sz val="11"/>
            <color indexed="81"/>
            <rFont val="Tahoma"/>
            <family val="2"/>
            <charset val="238"/>
          </rPr>
          <t>Unesite naziv ciljnu vrijednost pokazatelja učinka iz hijerarhijski nadređenog akta strateškog planiranja čijem se ostvarenju doprinosi provedbom definiranog posebnog cilja.
Ukoliko hijerarhijski nadređeni akt nije na snazi, navedite N/P- nije primjenjivo.</t>
        </r>
      </text>
    </comment>
    <comment ref="E6" authorId="2" shapeId="0" xr:uid="{00000000-0006-0000-0600-00000B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 xml:space="preserve">Navedite naziv definiranog posebnog cilja.
</t>
        </r>
        <r>
          <rPr>
            <sz val="11"/>
            <color rgb="FF000000"/>
            <rFont val="Tahoma"/>
            <family val="2"/>
            <charset val="238"/>
          </rPr>
          <t xml:space="preserve">Preporuka je utvrditi najviše 7 posebnih ciljeva kojima se podupire provedba odgovarajućeg
</t>
        </r>
        <r>
          <rPr>
            <sz val="11"/>
            <color rgb="FF000000"/>
            <rFont val="Tahoma"/>
            <family val="2"/>
            <charset val="238"/>
          </rPr>
          <t>strateškog cilja iz hijerarhijski nadređenih akata strateškog planiranja (NRS, sektorska ili višesektorska strategija)</t>
        </r>
      </text>
    </comment>
    <comment ref="F6" authorId="2" shapeId="0" xr:uid="{00000000-0006-0000-0600-00000C000000}">
      <text>
        <r>
          <rPr>
            <b/>
            <sz val="9"/>
            <color indexed="81"/>
            <rFont val="Tahoma"/>
            <family val="2"/>
            <charset val="238"/>
          </rPr>
          <t>MRRFEU:</t>
        </r>
        <r>
          <rPr>
            <sz val="9"/>
            <color indexed="81"/>
            <rFont val="Tahoma"/>
            <family val="2"/>
            <charset val="238"/>
          </rPr>
          <t xml:space="preserve">
</t>
        </r>
        <r>
          <rPr>
            <sz val="11"/>
            <color indexed="81"/>
            <rFont val="Tahoma"/>
            <family val="2"/>
            <charset val="238"/>
          </rPr>
          <t>Unesite oznaku i naziv pokazatelja ishoda iz Biblioteke pokazatelja (preporučamo odabrati najviše 3 pokazatelja ishoda po pojedinom posebnom cilju)</t>
        </r>
      </text>
    </comment>
    <comment ref="G6" authorId="2" shapeId="0" xr:uid="{00000000-0006-0000-0600-00000D00000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ciljnu vrijednost pokazatelja ishoda pripadajućeg posebnog cilja.</t>
        </r>
      </text>
    </comment>
    <comment ref="H6" authorId="2" shapeId="0" xr:uid="{00000000-0006-0000-0600-00000E00000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ciljnu vrijednost pokazatelja ishoda pripadajućeg posebnog cilja za razdoblje važenja akta.</t>
        </r>
      </text>
    </comment>
    <comment ref="I6" authorId="3" shapeId="0" xr:uid="{00000000-0006-0000-0600-00000F000000}">
      <text>
        <r>
          <rPr>
            <b/>
            <sz val="9"/>
            <color indexed="81"/>
            <rFont val="Segoe UI"/>
            <family val="2"/>
          </rPr>
          <t xml:space="preserve">MRRFEU KT:
</t>
        </r>
        <r>
          <rPr>
            <sz val="10"/>
            <color indexed="81"/>
            <rFont val="Tahoma"/>
            <family val="2"/>
            <charset val="238"/>
          </rPr>
          <t>Za svaki pojedini cilj navedite popis mjera za provedbu, počevši sa rednim brojem cilja i mjere (npr. za posebni cilj 1 mjere označite borjevim 1.1., 1.2. ,itd; za posebni cilj 2, mjere označite brojevima 2.1., 2.2. itd.).</t>
        </r>
        <r>
          <rPr>
            <b/>
            <sz val="9"/>
            <color indexed="81"/>
            <rFont val="Segoe UI"/>
            <family val="2"/>
          </rPr>
          <t xml:space="preserve"> </t>
        </r>
        <r>
          <rPr>
            <sz val="10"/>
            <color indexed="81"/>
            <rFont val="Tahoma"/>
            <family val="2"/>
            <charset val="238"/>
          </rPr>
          <t>Navedene mjere preuzimaju  u provedbene programe JLP(R)S i razrađuju u skladu s Uputama Koordinacijskog tijela.</t>
        </r>
        <r>
          <rPr>
            <sz val="9"/>
            <color indexed="81"/>
            <rFont val="Segoe UI"/>
            <family val="2"/>
          </rPr>
          <t xml:space="preserve">
</t>
        </r>
      </text>
    </comment>
    <comment ref="K6" authorId="2" shapeId="0" xr:uid="{00000000-0006-0000-0600-000010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 xml:space="preserve">Navedite šifru i naziv programa u proračunu JP(R)S na kojem ćete planirati sredstva za troškove provedbe posebnog cilja.
Ukoliko je u proračunu potrebno otvoriti novi program za potrebe financiranja provedbe posebnog cilja, navedite: "Potrebno otvoriti novi program".
</t>
        </r>
      </text>
    </comment>
    <comment ref="L6" authorId="2" shapeId="0" xr:uid="{00000000-0006-0000-0600-000011000000}">
      <text>
        <r>
          <rPr>
            <b/>
            <sz val="9"/>
            <color rgb="FF000000"/>
            <rFont val="Tahoma"/>
            <family val="2"/>
            <charset val="238"/>
          </rPr>
          <t xml:space="preserve">MRRFEU:
</t>
        </r>
        <r>
          <rPr>
            <sz val="10"/>
            <color rgb="FF000000"/>
            <rFont val="Tahoma"/>
            <family val="2"/>
            <charset val="238"/>
          </rPr>
          <t>Ukoliko provedba posebnog cilja doprinosi zelenoj traniziciji iz unesite DA, ukoliko provedba nije izravno povezana sa doprinosom zelenoj tranziciji unesite: NE.</t>
        </r>
      </text>
    </comment>
    <comment ref="M6" authorId="2" shapeId="0" xr:uid="{00000000-0006-0000-0600-000012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Ukoliko provedba posebnog cilja doprinosi digitalnoj transformaciji, unesite: DA, ukoliko provedba nije izravno povezana sa doprinosom digitalnoj transformacijii unesite: NE.</t>
        </r>
      </text>
    </comment>
    <comment ref="N6" authorId="2" shapeId="0" xr:uid="{00000000-0006-0000-0600-000013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oznaku:
SDG- broj cilja održivog razvoja UN Agende 2030 kojem se doprinosi provedbom posebnog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B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C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<sst xmlns="http://schemas.openxmlformats.org/spreadsheetml/2006/main" count="824" uniqueCount="548">
  <si>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</si>
  <si>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</si>
  <si>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</si>
  <si>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</si>
  <si>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</si>
  <si>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</si>
  <si>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</si>
  <si>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</si>
  <si>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</si>
  <si>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</si>
  <si>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</si>
  <si>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</si>
  <si>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</si>
  <si>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</si>
  <si>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</si>
  <si>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</si>
  <si>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</si>
  <si>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</si>
  <si>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</si>
  <si>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</si>
  <si>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</si>
  <si>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</si>
  <si>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</si>
  <si>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</si>
  <si>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</si>
  <si>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</si>
  <si>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</si>
  <si>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</si>
  <si>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</si>
  <si>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</si>
  <si>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</si>
  <si>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</si>
  <si>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</si>
  <si>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</si>
  <si>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</si>
  <si>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</si>
  <si>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</si>
  <si>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</si>
  <si>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</si>
  <si>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</si>
  <si>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</si>
  <si>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</si>
  <si>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</si>
  <si>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</si>
  <si>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</si>
  <si>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</si>
  <si>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</si>
  <si>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</si>
  <si>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</si>
  <si>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</si>
  <si>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</si>
  <si>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</si>
  <si>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</si>
  <si>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</si>
  <si>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</si>
  <si>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</si>
  <si>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</si>
  <si>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</si>
  <si>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</si>
  <si>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</si>
  <si>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</si>
  <si>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</si>
  <si>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</si>
  <si>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</si>
  <si>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</si>
  <si>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</si>
  <si>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</si>
  <si>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</si>
  <si>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</si>
  <si>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</si>
  <si>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</si>
  <si>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</si>
  <si>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</si>
  <si>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</si>
  <si>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</si>
  <si>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</si>
  <si>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</si>
  <si>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</si>
  <si>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</si>
  <si>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</si>
  <si>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</si>
  <si>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</si>
  <si>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</si>
  <si>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</si>
  <si>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</si>
  <si>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</si>
  <si>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</si>
  <si>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</si>
  <si>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</si>
  <si>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</si>
  <si>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</si>
  <si>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</si>
  <si>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</si>
  <si>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</si>
  <si>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</si>
  <si>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</si>
  <si>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</si>
  <si>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</si>
  <si>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</si>
  <si>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</si>
  <si>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</si>
  <si>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</si>
  <si>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</si>
  <si>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</si>
  <si>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</si>
  <si>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</si>
  <si>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</si>
  <si>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</si>
  <si>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</si>
  <si>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</si>
  <si>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</si>
  <si>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</si>
  <si>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</si>
  <si>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</si>
  <si>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</si>
  <si>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</si>
  <si>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Pokazatelj ishoda</t>
  </si>
  <si>
    <t xml:space="preserve">Doprinos provedbi nadređenog akta strateškog planiranja </t>
  </si>
  <si>
    <t>Doprinos 
zelenoj tranziciji (DA/NE)</t>
  </si>
  <si>
    <t>Doprinos 
digitalnoj transformaciji (DA/NE)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</si>
  <si>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</si>
  <si>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</si>
  <si>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</si>
  <si>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</si>
  <si>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</si>
  <si>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</si>
  <si>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</si>
  <si>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</si>
  <si>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</si>
  <si>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</si>
  <si>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</si>
  <si>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</si>
  <si>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</si>
  <si>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</si>
  <si>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</si>
  <si>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</si>
  <si>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</si>
  <si>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</si>
  <si>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</si>
  <si>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</si>
  <si>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</si>
  <si>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</si>
  <si>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</si>
  <si>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</si>
  <si>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</si>
  <si>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</si>
  <si>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</si>
  <si>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</si>
  <si>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</si>
  <si>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</si>
  <si>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</si>
  <si>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</si>
  <si>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</si>
  <si>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</si>
  <si>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</si>
  <si>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</si>
  <si>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</si>
  <si>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</si>
  <si>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</si>
  <si>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</si>
  <si>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</si>
  <si>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</si>
  <si>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</si>
  <si>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</si>
  <si>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</si>
  <si>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</si>
  <si>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</si>
  <si>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</si>
  <si>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</si>
  <si>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</si>
  <si>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</si>
  <si>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</si>
  <si>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</si>
  <si>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</si>
  <si>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</si>
  <si>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 xml:space="preserve">Razvojni smjer NRS-a 2030. </t>
  </si>
  <si>
    <t>Strateški cilj NRS-a 2030.</t>
  </si>
  <si>
    <t>Redni broj posebnog cilja</t>
  </si>
  <si>
    <t xml:space="preserve">Pokazatelj učinka NRS-a 2030. </t>
  </si>
  <si>
    <t xml:space="preserve">Popis posebnih ciljeva </t>
  </si>
  <si>
    <t xml:space="preserve">
SDG</t>
  </si>
  <si>
    <t>Ukupan procijenjeni trošak
provedbe posebnog cilja</t>
  </si>
  <si>
    <t>Naziv cilja sektorske/ višesektorske strategije</t>
  </si>
  <si>
    <t>NAZIV POSEBNOG CILJA</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</si>
  <si>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</si>
  <si>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</si>
  <si>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</si>
  <si>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</si>
  <si>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</si>
  <si>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</si>
  <si>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</si>
  <si>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</si>
  <si>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</si>
  <si>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</si>
  <si>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</si>
  <si>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</si>
  <si>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</si>
  <si>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 xml:space="preserve">Početna vrijednost
vrijednost pokazatelja ishoda
</t>
  </si>
  <si>
    <t xml:space="preserve">Ciljna
vrijednost pokazatelja ishoda 
</t>
  </si>
  <si>
    <t>NAZIV AKTA:</t>
  </si>
  <si>
    <t>Popis strateških ciljeva NRS- a 2030.</t>
  </si>
  <si>
    <t>Popis razvojnih smjerova NRS-a 2030.</t>
  </si>
  <si>
    <t>RS 1. ​Održivo gospodarstvo i društvo</t>
  </si>
  <si>
    <t>RS 2. Jačanje otpornosti na krize</t>
  </si>
  <si>
    <t>RS 3. Zelena i digitalna tranzicija</t>
  </si>
  <si>
    <t>RS 4. Ravnomjeran regionalni razvoj</t>
  </si>
  <si>
    <t>Popis pokazatelja učinka NRS- a 2030.</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</si>
  <si>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i podatke o razdoblju važenja akta te datum izrade/ izmjene akta strateškog planiranja.</t>
    </r>
    <r>
      <rPr>
        <b/>
        <sz val="14"/>
        <rFont val="Arial"/>
        <family val="2"/>
        <charset val="238"/>
      </rPr>
      <t xml:space="preserve">
</t>
    </r>
  </si>
  <si>
    <t>Naziv i ciljna vrijednost pokazatelja učinka  sektorske/ višesektorske strategije</t>
  </si>
  <si>
    <t>Ciljevi održivog razvoja UN Agenda 2030 (SDG)</t>
  </si>
  <si>
    <t>ROK VAŽENJA AKTA:</t>
  </si>
  <si>
    <t>(0 - najmanje konkurentna EU NUTS 2 regija)
(100 - najkonkurentnija EU NUTS 2 regija)</t>
  </si>
  <si>
    <t>32
(2019.)</t>
  </si>
  <si>
    <t>Regionalni indeks konkurentnosti (EU)*</t>
  </si>
  <si>
    <t>SC 13. Jačanje regionalne konkurentnosti</t>
  </si>
  <si>
    <t>-</t>
  </si>
  <si>
    <t>3,10
(2017.)</t>
  </si>
  <si>
    <t>Razlika u regionalnom BDP-u po stanovniku 
(omjer BDP-a po stanovniku ZG (najrazvijenija županija) u odnosu na VPŽ (najmanje razvijena županija)</t>
  </si>
  <si>
    <t>SC 12. Razvoj potpomognutih područja i područja 
s razvojnim posebnostima</t>
  </si>
  <si>
    <t>52,57 
(2020.)</t>
  </si>
  <si>
    <t>Dostići prosjek EU-a</t>
  </si>
  <si>
    <t>47,60 (20. mjesto u EU-u)
(2020.)</t>
  </si>
  <si>
    <t>DESI indeks gospodarske i društvene digitalizacije</t>
  </si>
  <si>
    <t>SC 11. Digitalna tranzicija društva i gospodarstva</t>
  </si>
  <si>
    <t>&lt; 28. mjesta</t>
  </si>
  <si>
    <t>32. mjesto
(2019.)</t>
  </si>
  <si>
    <t>Indeks globalne konkurentnosti (GCI), komponentna „Infrastruktura”</t>
  </si>
  <si>
    <t xml:space="preserve">SC 10. Održiva mobilnost </t>
  </si>
  <si>
    <t>20.120 eura/GJR*
(2019.)</t>
  </si>
  <si>
    <t>10.000,00 eura/GJR*</t>
  </si>
  <si>
    <t>6.107 eura/GJR*
(2019.)</t>
  </si>
  <si>
    <t xml:space="preserve">Produktivnost rada u poljoprivredi </t>
  </si>
  <si>
    <t>SC 9. 
Samodostatnost u hrani i razvoj biogospodarstva</t>
  </si>
  <si>
    <t>18,88% (2018.)</t>
  </si>
  <si>
    <t>28,02%(2018.)</t>
  </si>
  <si>
    <t>Udio obnovljivih izvora energije u bruto ukupnoj potrošnji energije</t>
  </si>
  <si>
    <t>47,40 %
(2018.)</t>
  </si>
  <si>
    <t>25,30 %
(2018.)</t>
  </si>
  <si>
    <t xml:space="preserve">Stopa recikliranja komunalnog otpada </t>
  </si>
  <si>
    <t>79,26 %
(2018.)</t>
  </si>
  <si>
    <t>75,23 % 
(2018.)</t>
  </si>
  <si>
    <t>Emisije stakleničkih plinova 
(bazna godina – 1990.)</t>
  </si>
  <si>
    <t>SC 8. 
Ekološka i energetska tranzicija za klimatsku neutralnost</t>
  </si>
  <si>
    <t>12,5% (2019.)</t>
  </si>
  <si>
    <t>Ostati najbolji u EU</t>
  </si>
  <si>
    <t>2,7% (2019.)</t>
  </si>
  <si>
    <t>Pojava kriminala, nasilja ili vandalizma po postotku prijava</t>
  </si>
  <si>
    <t>100 % = 31.970,00 EUR (2019.)</t>
  </si>
  <si>
    <t>65% (2019.)</t>
  </si>
  <si>
    <t>BDP po stanovniku prema paritetu kupovne moći, u % prosjeka EU-a</t>
  </si>
  <si>
    <t>SC 7. Sigurnost za stabilan razvoj</t>
  </si>
  <si>
    <t>1,54 djece (2018.)</t>
  </si>
  <si>
    <t>1,8 djece</t>
  </si>
  <si>
    <t>1,47 djece (2018.)</t>
  </si>
  <si>
    <t xml:space="preserve">Stopa totalnog fertiliteta </t>
  </si>
  <si>
    <t>SC 6. Demografska revitalizacija i bolji položaj obitelji</t>
  </si>
  <si>
    <t>21.40 % (2019.)</t>
  </si>
  <si>
    <t>&lt; 15 %</t>
  </si>
  <si>
    <t>23,3% (2019.)</t>
  </si>
  <si>
    <t>Osobe u riziku od  siromaštva i socijalne isključenosti</t>
  </si>
  <si>
    <t>64,2 godine žene
63,7 godina muškarci
(2018.)</t>
  </si>
  <si>
    <t>&gt; 64 godine žene
&gt; 64 godine muškarci</t>
  </si>
  <si>
    <t>58,5 godina žene
56,5 godina muškarci
(2018.)</t>
  </si>
  <si>
    <t>Očekivani broj godina zdravog života</t>
  </si>
  <si>
    <t>SC 5. Zdrav, aktivan i kvalitetan život</t>
  </si>
  <si>
    <t>&lt; 45. mjesta</t>
  </si>
  <si>
    <t>63. mjesto (2019.)</t>
  </si>
  <si>
    <t>Indeks globalne konkurentnosti (GCI)</t>
  </si>
  <si>
    <t>SC 4. Globalna prepoznatljivost i jačanje međunarodnog položaja i uloge Hrvatske</t>
  </si>
  <si>
    <t>&lt; 60. mjesta</t>
  </si>
  <si>
    <t>77. mjesto (2019.)</t>
  </si>
  <si>
    <t xml:space="preserve">Indeks globalne konkurentnosti (GCI)  - Stup 1. „Institucije” </t>
  </si>
  <si>
    <t>207 dana (2018.)</t>
  </si>
  <si>
    <t>250 dana</t>
  </si>
  <si>
    <t>374 dana (2018.)</t>
  </si>
  <si>
    <t>Pokazatelj vremena rješavanja prvostupanjskih parničnih i trgovačkih predmeta</t>
  </si>
  <si>
    <t>SC 3. Učinkovito i djelotvorno pravosuđe, javna uprava i upravljanje državnom imovinom</t>
  </si>
  <si>
    <t>10,8% (2019.)</t>
  </si>
  <si>
    <t>3,5% (2019.)</t>
  </si>
  <si>
    <t xml:space="preserve">Stopa sudjelovanja odraslih u cjeloživotnom obrazovanju (dobna skupina 25 – 64)  </t>
  </si>
  <si>
    <t>73,9% (2019.)</t>
  </si>
  <si>
    <t>66,7% (2019.)</t>
  </si>
  <si>
    <t>Stopa zaposlenosti (dobna skupina 20 - 64 godine)</t>
  </si>
  <si>
    <t>41,6% (2019.)</t>
  </si>
  <si>
    <t>33,1% (2019.)</t>
  </si>
  <si>
    <t>Postotak visokoobrazovanih u dobnoj skupini 30-34</t>
  </si>
  <si>
    <t xml:space="preserve">Primarno obrazovanje: 4062 sata
Niže sekundarno obrazovanje: 2956 sati (2019.) </t>
  </si>
  <si>
    <t>Primarno obrazovanje: 1890 sati
Niže sekundarno obrazovanje: 2651 sat (2019.)</t>
  </si>
  <si>
    <t>Duljina vremena kojeg učenici provode u nastavnom procesu (primarno i sekundarno obrazovanje)*</t>
  </si>
  <si>
    <t>95% (2019.)</t>
  </si>
  <si>
    <t>&gt; 97 %</t>
  </si>
  <si>
    <t>83% (2019.)</t>
  </si>
  <si>
    <t>Obuhvat djece od 4 godine do početka obveznog obrazovanja (predškolski odgoj)</t>
  </si>
  <si>
    <t xml:space="preserve">Dostići prosjek zemalja OECD-a </t>
  </si>
  <si>
    <t>479 bodova (čitalačka pismenost) (2018.)</t>
  </si>
  <si>
    <t>PISA - Program međunarodne procjene znanja i vještina učenika</t>
  </si>
  <si>
    <t>SC 2. Obrazovani i zaposleni ljudi</t>
  </si>
  <si>
    <t>45,8% (2019.)</t>
  </si>
  <si>
    <t>52,3% (2019.)</t>
  </si>
  <si>
    <t>Vrijednost izvoza roba i usluga, u % BDP-a</t>
  </si>
  <si>
    <t>&lt;18. mjesta</t>
  </si>
  <si>
    <t>25 mjesto u EU-u (2020.)</t>
  </si>
  <si>
    <t xml:space="preserve">Europska ljestvica uspjeha u inoviranju </t>
  </si>
  <si>
    <t>2,12% (2018.)</t>
  </si>
  <si>
    <t xml:space="preserve">0,97% (2018.) </t>
  </si>
  <si>
    <t>Udio ukupnih izdataka za istraživanje i razvoj (GERD) u BDP-u</t>
  </si>
  <si>
    <t>100 % = 31.970,00 EUR  (2019.)</t>
  </si>
  <si>
    <t>SC 1. Konkurentno i inovativno gospodarstvo</t>
  </si>
  <si>
    <t>PROSJEK EU-A</t>
  </si>
  <si>
    <t>CILJNA VRIJEDNOST</t>
  </si>
  <si>
    <t>POČETNA VRIJEDNOST</t>
  </si>
  <si>
    <t>POKAZATELJ USPJEŠNOSTI</t>
  </si>
  <si>
    <t xml:space="preserve">STRATEŠKI CILJ </t>
  </si>
  <si>
    <t xml:space="preserve">RAZVOJNI SMJER </t>
  </si>
  <si>
    <t>NACIONALNA RAZVOJNA STRATEGIJA REPUBLIKE HRVATSKE DO 2030. GODINE</t>
  </si>
  <si>
    <t>RS 1. 
Održivo gospodarstvo i društvo</t>
  </si>
  <si>
    <t>RS 2.
Jačanje otpornosti na krize</t>
  </si>
  <si>
    <t>RS 3.
Zelena i digitalna tranzicija</t>
  </si>
  <si>
    <t>RS 4.
Ravnomjeran regionalni razvoj</t>
  </si>
  <si>
    <r>
      <rPr>
        <b/>
        <sz val="12"/>
        <rFont val="Arial"/>
        <family val="2"/>
        <charset val="238"/>
      </rPr>
      <t>3.</t>
    </r>
    <r>
      <rPr>
        <sz val="12"/>
        <rFont val="Arial"/>
        <family val="2"/>
        <charset val="238"/>
      </rPr>
      <t xml:space="preserve">  </t>
    </r>
    <r>
      <rPr>
        <b/>
        <sz val="12"/>
        <color rgb="FFFF0000"/>
        <rFont val="Arial"/>
        <family val="2"/>
        <charset val="238"/>
      </rPr>
      <t>Pokazatelji ishoda</t>
    </r>
    <r>
      <rPr>
        <sz val="12"/>
        <rFont val="Arial"/>
        <family val="2"/>
        <charset val="238"/>
      </rPr>
      <t xml:space="preserve"> - podatci koji omogućuju praćenje, izvješćivanje i vrednovanje uspješnosti u postizanju posebnog cilja. Pokazatelje ishoda potrebno je odabrati iz Biblioteke pokazatelja. Za svaki posebni cilj preporuka je odabrati do 3 pokazatelja ishoda, a za svaki navesti početnu i ciljnu vrijednost. Različiti posebni ciljevi ne mogu imati isti pokazatelj ishoda.
U stupac </t>
    </r>
    <r>
      <rPr>
        <b/>
        <sz val="12"/>
        <rFont val="Arial"/>
        <family val="2"/>
        <charset val="238"/>
      </rPr>
      <t>"Pokazatelj ishoda"</t>
    </r>
    <r>
      <rPr>
        <sz val="12"/>
        <rFont val="Arial"/>
        <family val="2"/>
        <charset val="238"/>
      </rPr>
      <t xml:space="preserve"> upišite oznaku i naziv pokazatelja, odabranog iz Biblioteke pokazatelja. (Pokazatelji ishoda u Biblioteci pokazatelja označeni su oznakom "OI...").
U stupac</t>
    </r>
    <r>
      <rPr>
        <b/>
        <sz val="12"/>
        <rFont val="Arial"/>
        <family val="2"/>
        <charset val="238"/>
      </rPr>
      <t xml:space="preserve"> "Početna vrijednost pokazatelja ishoda"</t>
    </r>
    <r>
      <rPr>
        <sz val="12"/>
        <rFont val="Arial"/>
        <family val="2"/>
        <charset val="238"/>
      </rPr>
      <t xml:space="preserve"> upišite zadnja dostupna godišnja vrijednost za odabrani pokazatelj ishoda.
U stupac </t>
    </r>
    <r>
      <rPr>
        <b/>
        <sz val="12"/>
        <rFont val="Arial"/>
        <family val="2"/>
        <charset val="238"/>
      </rPr>
      <t>"Ciljna vrijednost"</t>
    </r>
    <r>
      <rPr>
        <sz val="12"/>
        <rFont val="Arial"/>
        <family val="2"/>
        <charset val="238"/>
      </rPr>
      <t xml:space="preserve"> upišite očekivanu vrijednost odabranog pokazatelja ishoda za razdoblje važenja akta.
</t>
    </r>
  </si>
  <si>
    <r>
      <t xml:space="preserve">6. </t>
    </r>
    <r>
      <rPr>
        <b/>
        <sz val="12"/>
        <color rgb="FFFF0000"/>
        <rFont val="Arial"/>
        <family val="2"/>
        <charset val="238"/>
      </rPr>
      <t>Ostali podatci o posebnom cilju</t>
    </r>
    <r>
      <rPr>
        <sz val="12"/>
        <rFont val="Arial"/>
        <family val="2"/>
        <charset val="238"/>
      </rPr>
      <t xml:space="preserve">
U stupac </t>
    </r>
    <r>
      <rPr>
        <b/>
        <sz val="12"/>
        <rFont val="Arial"/>
        <family val="2"/>
        <charset val="238"/>
      </rPr>
      <t>"SDG"</t>
    </r>
    <r>
      <rPr>
        <sz val="12"/>
        <rFont val="Arial"/>
        <family val="2"/>
        <charset val="238"/>
      </rPr>
      <t xml:space="preserve"> :
- naznačite doprinos provedbi ostvarenju određenog cilja održivog razvoja UN Agende 2030 (navedite oznaku SDG i broj cilja kojem doprinosite provedbom posebnog cilja)
U stupcu</t>
    </r>
    <r>
      <rPr>
        <b/>
        <sz val="12"/>
        <rFont val="Arial"/>
        <family val="2"/>
        <charset val="238"/>
      </rPr>
      <t xml:space="preserve"> "Doprinos zelenoj tranziciji"</t>
    </r>
    <r>
      <rPr>
        <sz val="12"/>
        <rFont val="Arial"/>
        <family val="2"/>
        <charset val="238"/>
      </rPr>
      <t xml:space="preserve">:
- ukoliko provedba posebnog cilja doprinosi postizanju ciljeva zelene tranizicije iz padajućeg izbornika odaberite DA, ukoliko provedba nije izravno povezana sa doprinosom zelenoj tranziciji odaberite NE.
U stupcu </t>
    </r>
    <r>
      <rPr>
        <b/>
        <sz val="12"/>
        <rFont val="Arial"/>
        <family val="2"/>
        <charset val="238"/>
      </rPr>
      <t>"Doprinos digitalnoj transformaciji"</t>
    </r>
    <r>
      <rPr>
        <sz val="12"/>
        <rFont val="Arial"/>
        <family val="2"/>
        <charset val="238"/>
      </rPr>
      <t xml:space="preserve">:
- ukoliko provedba posebnog cilja doprinosi postizanju ciljeva digitalne transformacije iz padajućeg izbornika odaberite DA, ukoliko provedba nije izravno povezana sa doprinosom digitalnoj transformaciji odaberite NE.
Napomena: Popis ciljeva i podciljeva održivog razvoja UN Agende 2030 (SDG) nalaze se u nastavku ovog radnog lista. 
</t>
    </r>
  </si>
  <si>
    <t>Planirani izvor financiranja  u proračunu JP(R)S</t>
  </si>
  <si>
    <r>
      <t xml:space="preserve">4. </t>
    </r>
    <r>
      <rPr>
        <b/>
        <sz val="12"/>
        <color rgb="FFFF0000"/>
        <rFont val="Arial"/>
        <family val="2"/>
        <charset val="238"/>
      </rPr>
      <t>Podatak o sredstvima planiranima za provedbu posebnog cilja</t>
    </r>
    <r>
      <rPr>
        <b/>
        <sz val="12"/>
        <rFont val="Arial"/>
        <family val="2"/>
        <charset val="238"/>
      </rPr>
      <t xml:space="preserve">
</t>
    </r>
    <r>
      <rPr>
        <sz val="12"/>
        <rFont val="Arial"/>
        <family val="2"/>
        <charset val="238"/>
      </rPr>
      <t xml:space="preserve">U stupac </t>
    </r>
    <r>
      <rPr>
        <b/>
        <i/>
        <sz val="12"/>
        <rFont val="Arial"/>
        <family val="2"/>
        <charset val="238"/>
      </rPr>
      <t>"Ukupan procijenjeni trošak provedbe posebnog cilja"</t>
    </r>
    <r>
      <rPr>
        <sz val="12"/>
        <rFont val="Arial"/>
        <family val="2"/>
        <charset val="238"/>
      </rPr>
      <t xml:space="preserve"> potrebno je za svaki pojedini posebni cilj navesti ukupan iznos (u hrvatskim kunama),  a koji je u proračunu JP(R)S potrebno planirati za provedbu istog.</t>
    </r>
  </si>
  <si>
    <r>
      <rPr>
        <b/>
        <sz val="10"/>
        <rFont val="Arial"/>
        <family val="2"/>
        <charset val="238"/>
      </rPr>
      <t>Pripremljeno: ožujak 2021.</t>
    </r>
    <r>
      <rPr>
        <b/>
        <sz val="14"/>
        <rFont val="Arial"/>
        <family val="2"/>
        <charset val="238"/>
      </rPr>
      <t xml:space="preserve">
MINISTARSTVO REGIONALNOGA RAZVOJA I FONDOVA EUROPSKE UNIJE, Koordinacijsko tijelo u sustavu strateškog planiranja i upravljanja razvojem Republike Hrvatske
Upute i pravila za popunjavanje predloška za izradu plana razvoja jedinica područne (regionalne) samouprave/ JP(R)S
</t>
    </r>
    <r>
      <rPr>
        <sz val="11"/>
        <rFont val="Arial"/>
        <family val="2"/>
        <charset val="238"/>
      </rPr>
      <t xml:space="preserve">
</t>
    </r>
    <r>
      <rPr>
        <sz val="11"/>
        <color rgb="FFFF0000"/>
        <rFont val="Arial"/>
        <family val="2"/>
        <charset val="238"/>
      </rPr>
      <t xml:space="preserve">
</t>
    </r>
    <r>
      <rPr>
        <b/>
        <i/>
        <sz val="12"/>
        <color rgb="FFFF0000"/>
        <rFont val="Arial"/>
        <family val="2"/>
        <charset val="238"/>
      </rPr>
      <t>Tijekom izrade akta potrebno je navesti sve podatke u pripadajućim kategorijama radnog lista Prilog 1. 
Za svaki definirani posebni cilj potrebno je navesti redni broj.
Postavljanjem pokazivača u gornji desni kut svake kategorije za popunjavanje radnog lista Prilog 1 prikazat će se bilješka sa uputom za unos traženog podatka</t>
    </r>
    <r>
      <rPr>
        <b/>
        <sz val="12"/>
        <color rgb="FFFF0000"/>
        <rFont val="Arial"/>
        <family val="2"/>
        <charset val="238"/>
      </rPr>
      <t>.</t>
    </r>
  </si>
  <si>
    <r>
      <rPr>
        <b/>
        <sz val="12"/>
        <rFont val="Arial"/>
        <family val="2"/>
        <charset val="238"/>
      </rPr>
      <t>5.</t>
    </r>
    <r>
      <rPr>
        <sz val="12"/>
        <rFont val="Arial"/>
        <family val="2"/>
        <charset val="238"/>
      </rPr>
      <t xml:space="preserve"> </t>
    </r>
    <r>
      <rPr>
        <b/>
        <sz val="12"/>
        <color rgb="FFFF0000"/>
        <rFont val="Arial"/>
        <family val="2"/>
        <charset val="238"/>
      </rPr>
      <t>Poveznica na izvore financiranja plana razvoja JP(R)S</t>
    </r>
    <r>
      <rPr>
        <b/>
        <sz val="12"/>
        <rFont val="Arial"/>
        <family val="2"/>
        <charset val="238"/>
      </rPr>
      <t xml:space="preserve"> - </t>
    </r>
    <r>
      <rPr>
        <sz val="12"/>
        <rFont val="Arial"/>
        <family val="2"/>
        <charset val="238"/>
      </rPr>
      <t xml:space="preserve">ostvaruje se povezivanjem definiranog posebnog cilja i odgovarajućeg programa u proračunu JP(R)S, na kojem je potrebno pravovremeno planirati sredstva za financiranje provedbe istog.
U stupcu  </t>
    </r>
    <r>
      <rPr>
        <b/>
        <sz val="12"/>
        <rFont val="Arial"/>
        <family val="2"/>
        <charset val="238"/>
      </rPr>
      <t xml:space="preserve">"Planirani izvor financiranja  u proračunu" </t>
    </r>
    <r>
      <rPr>
        <sz val="12"/>
        <rFont val="Arial"/>
        <family val="2"/>
        <charset val="238"/>
      </rPr>
      <t xml:space="preserve"> potrebno je navesti šifru i naziv programa iz proračuna JP(R)S iz kojeg se financira provedba povezanog posebnog cilja.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</si>
  <si>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polju </t>
    </r>
    <r>
      <rPr>
        <b/>
        <sz val="12"/>
        <rFont val="Arial"/>
        <family val="2"/>
        <charset val="238"/>
      </rPr>
      <t xml:space="preserve">"Razvojni smjer NRS- a 2030."  </t>
    </r>
    <r>
      <rPr>
        <sz val="12"/>
        <rFont val="Arial"/>
        <family val="2"/>
        <charset val="238"/>
      </rPr>
      <t>potrebno je iz padajućeg izbornika odabrati razvojni smjer kojem se izravno doprinosi provedbom akta.</t>
    </r>
    <r>
      <rPr>
        <b/>
        <sz val="12"/>
        <rFont val="Arial"/>
        <family val="2"/>
        <charset val="238"/>
      </rPr>
      <t xml:space="preserve">
- </t>
    </r>
    <r>
      <rPr>
        <sz val="12"/>
        <rFont val="Arial"/>
        <family val="2"/>
        <charset val="238"/>
      </rPr>
      <t>u polju</t>
    </r>
    <r>
      <rPr>
        <b/>
        <sz val="12"/>
        <rFont val="Arial"/>
        <family val="2"/>
        <charset val="238"/>
      </rPr>
      <t xml:space="preserve"> "Strateški cilj NRS- a 2030." </t>
    </r>
    <r>
      <rPr>
        <sz val="12"/>
        <rFont val="Arial"/>
        <family val="2"/>
        <charset val="238"/>
      </rPr>
      <t xml:space="preserve"> potrebno je iz padajućeg izbornika odabrati strateški cilj kojem se izravno doprinosi provedbom akta.</t>
    </r>
    <r>
      <rPr>
        <b/>
        <sz val="12"/>
        <rFont val="Arial"/>
        <family val="2"/>
        <charset val="238"/>
      </rPr>
      <t xml:space="preserve">
- </t>
    </r>
    <r>
      <rPr>
        <sz val="12"/>
        <rFont val="Arial"/>
        <family val="2"/>
        <charset val="238"/>
      </rPr>
      <t xml:space="preserve">u stupcu </t>
    </r>
    <r>
      <rPr>
        <b/>
        <sz val="12"/>
        <rFont val="Arial"/>
        <family val="2"/>
        <charset val="238"/>
      </rPr>
      <t xml:space="preserve">"Pokazatelj učinka NRS- a 2030." </t>
    </r>
    <r>
      <rPr>
        <sz val="12"/>
        <rFont val="Arial"/>
        <family val="2"/>
        <charset val="238"/>
      </rPr>
      <t>potrebno je unijeti naziv pokazatelja učinka kojem se doprinosi provedbom posebnog cilja (popis pokazatelja nalazi se u radnom listu br. 2 "Pokazatelji NRS 2030.)</t>
    </r>
    <r>
      <rPr>
        <b/>
        <sz val="12"/>
        <rFont val="Arial"/>
        <family val="2"/>
        <charset val="238"/>
      </rPr>
      <t xml:space="preserve">
- </t>
    </r>
    <r>
      <rPr>
        <sz val="12"/>
        <rFont val="Arial"/>
        <family val="2"/>
        <charset val="238"/>
      </rPr>
      <t>u stupcu</t>
    </r>
    <r>
      <rPr>
        <b/>
        <sz val="12"/>
        <rFont val="Arial"/>
        <family val="2"/>
        <charset val="238"/>
      </rPr>
      <t xml:space="preserve">  "Doprinos provedbi nadređenog akta strateškog planiranja" </t>
    </r>
    <r>
      <rPr>
        <sz val="12"/>
        <rFont val="Arial"/>
        <family val="2"/>
        <charset val="238"/>
      </rPr>
      <t>potrebno je navesti puni naziv sektorske/ višesektorske strategije čija se realizacija podupire provedbom akta (ukoliko je primjenjivo).</t>
    </r>
    <r>
      <rPr>
        <b/>
        <sz val="12"/>
        <rFont val="Arial"/>
        <family val="2"/>
        <charset val="238"/>
      </rPr>
      <t xml:space="preserve">
- </t>
    </r>
    <r>
      <rPr>
        <sz val="12"/>
        <rFont val="Arial"/>
        <family val="2"/>
        <charset val="238"/>
      </rPr>
      <t>u stupcu</t>
    </r>
    <r>
      <rPr>
        <b/>
        <sz val="12"/>
        <rFont val="Arial"/>
        <family val="2"/>
        <charset val="238"/>
      </rPr>
      <t xml:space="preserve"> "Naziv cilja nadređenog akta strateškog planiranja" </t>
    </r>
    <r>
      <rPr>
        <sz val="12"/>
        <rFont val="Arial"/>
        <family val="2"/>
        <charset val="238"/>
      </rPr>
      <t>potrebno je navesti naziv cilja preuzetog iz hijerarhijski nadređenog akta strateškog planiranja čija provedba se podupire provedbom razrađene mjere.</t>
    </r>
    <r>
      <rPr>
        <b/>
        <sz val="12"/>
        <rFont val="Arial"/>
        <family val="2"/>
        <charset val="238"/>
      </rPr>
      <t xml:space="preserve">
</t>
    </r>
  </si>
  <si>
    <t>Popis mjera za provedbu posebnog cilja</t>
  </si>
  <si>
    <r>
      <rPr>
        <b/>
        <sz val="12"/>
        <rFont val="Arial"/>
        <family val="2"/>
        <charset val="238"/>
      </rPr>
      <t>2.</t>
    </r>
    <r>
      <rPr>
        <sz val="12"/>
        <rFont val="Arial"/>
        <family val="2"/>
        <charset val="238"/>
      </rPr>
      <t xml:space="preserve"> </t>
    </r>
    <r>
      <rPr>
        <b/>
        <sz val="12"/>
        <color rgb="FFFF0000"/>
        <rFont val="Arial"/>
        <family val="2"/>
        <charset val="238"/>
      </rPr>
      <t>Posebni cilj</t>
    </r>
    <r>
      <rPr>
        <sz val="12"/>
        <rFont val="Arial"/>
        <family val="2"/>
        <charset val="238"/>
      </rPr>
      <t>– srednjoročni cilj definiran planom razvoja JP(R)S kojim se ostvaruje strateški cilj iz strategije (npr: strateški cilj iz Nacionalne razvojne strategije ili strateški cilju iz sektorske/ višesektorske strategije) i poveznica s programom u proračunu JP(R)S. Posebni ciljevi planova razvoja JP(R)S ne mogu biti u suprotnosti s posebnim ciljevima definiranim nacionalnim planovima.
Za ostvarenje pojedinog strateškog cilja preuzetog iz hijerarhijski nadređenog akta strateškog planiranja preporuka je definirati najviše 7 posebnih ciljeva.
U stupac</t>
    </r>
    <r>
      <rPr>
        <b/>
        <sz val="12"/>
        <rFont val="Arial"/>
        <family val="2"/>
        <charset val="238"/>
      </rPr>
      <t xml:space="preserve"> "Naziv posebnog cilja"</t>
    </r>
    <r>
      <rPr>
        <sz val="12"/>
        <rFont val="Arial"/>
        <family val="2"/>
        <charset val="238"/>
      </rPr>
      <t xml:space="preserve"> navedite naziv posebnog cilja kojim se izravno doprinosi ostvarenju cilja preuzetog iz hijerarhijski nadređenog akta strateškog planiranja.
U stupac </t>
    </r>
    <r>
      <rPr>
        <b/>
        <sz val="12"/>
        <rFont val="Arial"/>
        <family val="2"/>
        <charset val="238"/>
      </rPr>
      <t>"Popis mjera za provedbu posebnog cilja"</t>
    </r>
    <r>
      <rPr>
        <sz val="12"/>
        <rFont val="Arial"/>
        <family val="2"/>
        <charset val="238"/>
      </rPr>
      <t xml:space="preserve"> za svaki pojedini cilj navedite popis mjera za provedbu, počevši sa rednim brojem cilja i mjere (npr. za posebni cilj 1 mjere označite borjevim 1.1., 1.2. ,itd; za posebni cilj 2, mjere označite brojevima 2.1., 2.2. itd.). Navedene mjere preuzimaju  u provedbene programe JLP(R)S i razrađuju u skladu s Uputama Koordinacijskog tijela.
</t>
    </r>
  </si>
  <si>
    <t>OI  .02.4.04 Srednja i mala poduzeća, % ukupnog broja poduzeća</t>
  </si>
  <si>
    <t xml:space="preserve">Novi pokazatelj </t>
  </si>
  <si>
    <t>Novi pokazatelj</t>
  </si>
  <si>
    <t>2.391.998,00 HRK</t>
  </si>
  <si>
    <t>10 % rast</t>
  </si>
  <si>
    <t>10% rast</t>
  </si>
  <si>
    <t>2.600.000 HRK</t>
  </si>
  <si>
    <t>15% rast</t>
  </si>
  <si>
    <t>OI.02.7.33 e-zdravstvo</t>
  </si>
  <si>
    <t xml:space="preserve">OI.02.8.26 Udio zaposlenih u kulturnim djelatnostima u ukupnom broju zaposlenih </t>
  </si>
  <si>
    <t>OI.02.4.22 Udio inovativnih poduzeća koja su uvela inovacije za dobrobit okoliša</t>
  </si>
  <si>
    <t xml:space="preserve">OI.02.6.40 Udio obnovljive energije u bruto finalnoj potrošnji energije </t>
  </si>
  <si>
    <t>OI.02.13.09 Stanovništvo koje živi u područjima s integriranim strategijama urbanog razvoja</t>
  </si>
  <si>
    <t>OI.02.10.30 Brzina odgovora na sigurnosne prijetnje</t>
  </si>
  <si>
    <t>Visoka razina spremnosti</t>
  </si>
  <si>
    <t>Prilog 1.  BPŽ plan razvoja 82021</t>
  </si>
  <si>
    <t xml:space="preserve"> Razvoj kreativnog i inovativnog poduzetništva (SC 1)</t>
  </si>
  <si>
    <t>Mjera 1.1. Unaprjeđenje poduzetničke klime i infrastrukture
Mjera 1.2. Poticanje ulaganja u istraživanje i razvoj
Mjera 1.3. Jačanje institucionalne podrške poduzetnicima</t>
  </si>
  <si>
    <t>Osiguranje perspektivnog tržišta rada i zapošljavanje (SC 2)</t>
  </si>
  <si>
    <t>Mjera 2.1. Povećanje zaposlenosti i poticanje društvene uključenosti
Mjera 2.2. Poticanje samozapošljavanja i zapošljavanja</t>
  </si>
  <si>
    <t>Mjera 3.1. Poticanje ulaganja u znanost i obrazovanje
Mjera 3.2. Unaprjeđenje kvalitete sustava odgoja i obrazovanja kroz nove obrazovne programe i novu infrastrukturu
Mjera 3.3. Osiguranje jednakog pristupa obrazovanju</t>
  </si>
  <si>
    <t>Održivo korištenje prirodne i kulturne baštine za gospodarski rast i razvoj (SC1)</t>
  </si>
  <si>
    <t>Mjera 4.1. Valorizacija i stavljanje u funkciju kulturne i prirodne baštine
Mjera 4.2. Poticanje razvoja selektivnih oblika turizma
Mjera 4.3. Jačanje turističke destinacije</t>
  </si>
  <si>
    <t>Demografski rast i aktivno življenje (SC 6)</t>
  </si>
  <si>
    <t>Mjera 5.1. Poticanje pronatalitetne politike
Mjera 5.2. Zaustavljanje iseljavanja mladih</t>
  </si>
  <si>
    <t>Ulaganje u zdravstvenu i socijalnu skrb (SC 5)</t>
  </si>
  <si>
    <t>Mjera  6.1. Povećanje dostupnosti i kvalitete usluga u sustavu zdravstvene skrbi
Mjera 6. 2. Povećanje dostupnosti i kvalitete usluga u sustavu socijalne skrbi</t>
  </si>
  <si>
    <t>Ulaganja u kulturu (SC 1)</t>
  </si>
  <si>
    <t>Razvoj klasičnih grana gospodarstva korištenjem zelene i digitalne tranzicije (SC 11)</t>
  </si>
  <si>
    <t>Mjera 7.1. Poticanje ulaganja u infrastrukturu u kulturi
Mjera 7.2. Podrška kulturno umjetničkim programima i radu kulturnih društava</t>
  </si>
  <si>
    <t>Mjera 8.1. Privlačenje investicija i promocija BPŽ kao privlačne destinacije za gospodarske subjekte
Mjera 8.2. Poticanje informatizacije i digitalizacije poslovanja
Mjera 8.3. Poticanje društveno odgovornog poslovanja</t>
  </si>
  <si>
    <t>Razvoj bio gospodarstva (SC 9)</t>
  </si>
  <si>
    <t>Mjera 9.1. Poticanje ulaganja u razvoj bioekonomije
Mjera 9.2. Ulaganja u porast produktivnosti i kvalitete poljoprivrednih proizvoda te razvoj lokalnog tržišta
Mjera 9.3. Stavljanje u funkciju zapuštenih poljoprivrednih zemljišta okrupnjavanjem i navodnjavanjem</t>
  </si>
  <si>
    <t>Intenzivno korištenje obnovljivih izvora energije i podizanje energetske učinkovitosti (SC 8)</t>
  </si>
  <si>
    <t>Mjera 10.1. Porast energetske učinkovitosti
Mjera 10.2. Povećanje korištenja obnovljivih izvora energije</t>
  </si>
  <si>
    <t>Mjera 11.1. Ulaganje u sustave vodovoda i odvodnje te pročišćavanja otpadnih voda
Mjera 11.2. Razvoj cirkularnog gospodarstva i održivo gospodarenje otpadom
Mjera 11.3. Ulaganje u cestovni, željeznički i riječni promet
Mjera 11.4. Ulaganja u društvenu infrastrukturu
Mjera 11.5. Ulaganje u infrastrukturu i dostupnost širokopojasnog interneta</t>
  </si>
  <si>
    <t xml:space="preserve">Stopa recikliranja komunalnog otpada: Indeks globalne konkurentnosti (GCI), komponentna „Infrastruktura”: DESI indeks gospodarske i društvene digitalizacije  </t>
  </si>
  <si>
    <t xml:space="preserve">Jačanje upravljanja razvojem (SG3) </t>
  </si>
  <si>
    <t>Mjera 12.1. Jačanje suradnje dionika u upravljanju razvojem
Mjera  12.2. Porast znanja i vještina djelatnika u javnoj upravi na korist građana
Mjera 12.3. Jačanje organizacija civilnog društva</t>
  </si>
  <si>
    <t>Mjera 13.1. Poticanje intervencija u potpomognutim područjima
Mjera 13.2. Poticanje integriranih teritorijalnih ulaganja</t>
  </si>
  <si>
    <t>Razvoj potpomognutih područja + ITU (SG12)</t>
  </si>
  <si>
    <t>Mjera 14.1. Unapređenje sustava zaštite od elementarnih nepogoda
Mjera 14.2. Jačanje otpornosti na klimatske promjene
Mjera 14.3. Unaprjeđenje kvalitete zraka, tla i vode</t>
  </si>
  <si>
    <t>Jačanje spremnosti na okolišne i sigurnosne izazove (SG7)</t>
  </si>
  <si>
    <t>OI.02.9.40 Prodaja inovacija koje su nove na tržištu i nove u poduzećima</t>
  </si>
  <si>
    <t xml:space="preserve">01.02.2.34 Izdaci za obrazovanje u BDP </t>
  </si>
  <si>
    <t>OI.02.4.12 Izdaci za istraživanja i razvoj, u % BDP-a</t>
  </si>
  <si>
    <t>DA</t>
  </si>
  <si>
    <t>NE</t>
  </si>
  <si>
    <t>Razvoj znanosti i obrazovanja (SC 2)</t>
  </si>
  <si>
    <t>Daljnji razvoj komunalne, prometne i društvene infrastrukture (SC 8)</t>
  </si>
  <si>
    <t>2021.</t>
  </si>
  <si>
    <t>2022.</t>
  </si>
  <si>
    <t>2023.</t>
  </si>
  <si>
    <t>2024.</t>
  </si>
  <si>
    <t>2025.</t>
  </si>
  <si>
    <t>2026.</t>
  </si>
  <si>
    <t>2027.</t>
  </si>
  <si>
    <t>Program/
aktivnost</t>
  </si>
  <si>
    <t>Program 1000</t>
  </si>
  <si>
    <t>Aktivnost A100001</t>
  </si>
  <si>
    <t>Aktivnost A100003</t>
  </si>
  <si>
    <t>Aktivnost A100004</t>
  </si>
  <si>
    <t>Aktivnost A100005</t>
  </si>
  <si>
    <t>Aktivnost A100006</t>
  </si>
  <si>
    <t>Aktivnost K100008</t>
  </si>
  <si>
    <t>Aktivnost T100007</t>
  </si>
  <si>
    <t>Aktivnost T100009</t>
  </si>
  <si>
    <t>Aktivnost T100010</t>
  </si>
  <si>
    <t>Program 1010</t>
  </si>
  <si>
    <t>Aktivnost A110001</t>
  </si>
  <si>
    <t>Aktivnost A110002</t>
  </si>
  <si>
    <t>Program 2000</t>
  </si>
  <si>
    <t>Aktivnost A200001</t>
  </si>
  <si>
    <t>Aktivnost A200005</t>
  </si>
  <si>
    <t>Aktivnost K200002</t>
  </si>
  <si>
    <t>Program 3001</t>
  </si>
  <si>
    <t>Aktivnost A300001</t>
  </si>
  <si>
    <t>Aktivnost A300004</t>
  </si>
  <si>
    <t>Aktivnost T300005</t>
  </si>
  <si>
    <t>Program 9000</t>
  </si>
  <si>
    <t>Aktivnost A900001</t>
  </si>
  <si>
    <t>Aktivnost A900002</t>
  </si>
  <si>
    <t>Aktivnost A100002</t>
  </si>
  <si>
    <t>Aktivnost A100011</t>
  </si>
  <si>
    <t>Program 6000</t>
  </si>
  <si>
    <t>Aktivnost A600001</t>
  </si>
  <si>
    <t>Aktivnost A600002</t>
  </si>
  <si>
    <t>Aktivnost A600004</t>
  </si>
  <si>
    <t>Aktivnost A600006</t>
  </si>
  <si>
    <t>Aktivnost A600007</t>
  </si>
  <si>
    <t>Aktivnost A600008</t>
  </si>
  <si>
    <t>Aktivnost A600009</t>
  </si>
  <si>
    <t>Aktivnost A600010</t>
  </si>
  <si>
    <t>Aktivnost A600011</t>
  </si>
  <si>
    <t>Aktivnost A600012</t>
  </si>
  <si>
    <t>Aktivnost A600014</t>
  </si>
  <si>
    <t>Aktivnost A600027</t>
  </si>
  <si>
    <t>Aktivnost K600003</t>
  </si>
  <si>
    <t>Aktivnost K600005</t>
  </si>
  <si>
    <t>Aktivnost K600016</t>
  </si>
  <si>
    <t>Aktivnost K600027</t>
  </si>
  <si>
    <t>Aktivnost K600028</t>
  </si>
  <si>
    <t>Aktivnost K600029</t>
  </si>
  <si>
    <t>Aktivnost K600030</t>
  </si>
  <si>
    <t>Aktivnost K600031</t>
  </si>
  <si>
    <t>Aktivnost K600032</t>
  </si>
  <si>
    <t>Aktivnost K600033</t>
  </si>
  <si>
    <t>Aktivnost K600034</t>
  </si>
  <si>
    <t>Aktivnost K600035</t>
  </si>
  <si>
    <t>Aktivnost T600028</t>
  </si>
  <si>
    <t>Program 6100</t>
  </si>
  <si>
    <t>Aktivnost A610001</t>
  </si>
  <si>
    <t>Program 6200</t>
  </si>
  <si>
    <t>Aktivnost A620001</t>
  </si>
  <si>
    <t>Aktivnost A620002</t>
  </si>
  <si>
    <t>Aktivnost A620003</t>
  </si>
  <si>
    <t>Aktivnost A620005</t>
  </si>
  <si>
    <t>Aktivnost A620006</t>
  </si>
  <si>
    <t>Aktivnost K620004</t>
  </si>
  <si>
    <t>Aktivnost K620007</t>
  </si>
  <si>
    <t>Program 7000</t>
  </si>
  <si>
    <t>Aktivnost A700001</t>
  </si>
  <si>
    <t>Aktivnost A700002</t>
  </si>
  <si>
    <t>Aktivnost A700004</t>
  </si>
  <si>
    <t>Aktivnost A700005</t>
  </si>
  <si>
    <t>Aktivnost A700006</t>
  </si>
  <si>
    <t>Aktivnost A700007</t>
  </si>
  <si>
    <t>Aktivnost A700008</t>
  </si>
  <si>
    <t>Aktivnost A700009</t>
  </si>
  <si>
    <t>Aktivnost A700010</t>
  </si>
  <si>
    <t>Aktivnost A700011</t>
  </si>
  <si>
    <t>Aktivnost A700013</t>
  </si>
  <si>
    <t>Aktivnost K700012</t>
  </si>
  <si>
    <t>Aktivnost K700014</t>
  </si>
  <si>
    <t>Aktivnost K700015</t>
  </si>
  <si>
    <t>Aktivnost K700016</t>
  </si>
  <si>
    <t>Aktivnost K700017</t>
  </si>
  <si>
    <t>Aktivnost K700018</t>
  </si>
  <si>
    <t>Aktivnost K700019</t>
  </si>
  <si>
    <t>Aktivnost K700020</t>
  </si>
  <si>
    <t>Aktivnost K700021</t>
  </si>
  <si>
    <t>Aktivnost K700025</t>
  </si>
  <si>
    <t>Aktivnost A710001</t>
  </si>
  <si>
    <t>Program 7100</t>
  </si>
  <si>
    <t>Aktivnost A710002</t>
  </si>
  <si>
    <t>Aktivnost A710003</t>
  </si>
  <si>
    <t>Aktivnost A710004</t>
  </si>
  <si>
    <t>Aktivnost A710005</t>
  </si>
  <si>
    <t>Aktivnost A710006</t>
  </si>
  <si>
    <t>Aktivnost K710007</t>
  </si>
  <si>
    <t>Program 3000</t>
  </si>
  <si>
    <t>Aktivnost A300008</t>
  </si>
  <si>
    <t>Aktivnost A300009</t>
  </si>
  <si>
    <t>Aktivnost A100010</t>
  </si>
  <si>
    <t>Aktivnost A300012</t>
  </si>
  <si>
    <t>Aktivnost A300013</t>
  </si>
  <si>
    <t>Aktivnost A300014</t>
  </si>
  <si>
    <t>Aktivnost K300015</t>
  </si>
  <si>
    <t>Program 4000</t>
  </si>
  <si>
    <t>Aktivnost A400002</t>
  </si>
  <si>
    <t>Aktivnost A400003</t>
  </si>
  <si>
    <t>Aktivnost A400005</t>
  </si>
  <si>
    <t>Aktivnost A400007</t>
  </si>
  <si>
    <t>Program 4100</t>
  </si>
  <si>
    <t>Aktivnost A400004</t>
  </si>
  <si>
    <t>Aktivnost A410004</t>
  </si>
  <si>
    <t>Aktivnost A410001</t>
  </si>
  <si>
    <t>Aktivnost A410002</t>
  </si>
  <si>
    <t>Aktivnost K410003</t>
  </si>
  <si>
    <t>Aktivnost K410004</t>
  </si>
  <si>
    <t>Program 5000</t>
  </si>
  <si>
    <t>Aktivnost A500001</t>
  </si>
  <si>
    <t>Aktivnost A500002</t>
  </si>
  <si>
    <t>Aktivnost A500003</t>
  </si>
  <si>
    <t>Aktivnost A500005</t>
  </si>
  <si>
    <t>Aktivnost A500007</t>
  </si>
  <si>
    <t>Aktivnost K500008</t>
  </si>
  <si>
    <t>Aktivnost K500009</t>
  </si>
  <si>
    <t>Aktivnost K500010</t>
  </si>
  <si>
    <t>Program 5001</t>
  </si>
  <si>
    <t>Aktivnost A510005</t>
  </si>
  <si>
    <t>Aktivnost A510006</t>
  </si>
  <si>
    <t>Aktivnost K510004</t>
  </si>
  <si>
    <t xml:space="preserve"> </t>
  </si>
  <si>
    <t>Aktivnost A300016</t>
  </si>
  <si>
    <t>UKUPNO:</t>
  </si>
  <si>
    <t xml:space="preserve">
Program 3000
Aktivnost A300001
Aktivnost A300008
Aktivnost A300009
Aktivnost A300013
Aktivnost A300014
Program 4000
Aktivnost A400002
Aktivnost A400003
Aktivnost A400005
Aktivnost A400007
</t>
  </si>
  <si>
    <t>Program 6000
Aktivnost A600001
Aktivnost A600002
Aktivnost A600004
Aktivnost A600006
Aktivnost A600007
Aktivnost A600008
Aktivnost A600009
Aktivnost A600010
Aktivnost A600011
Aktivnost A600012
Aktivnost A600014
Aktivnost A600027
Aktivnost K600003
Aktivnost K600005
Aktivnost K600034
Aktivnost K600035
Aktivnost T600028</t>
  </si>
  <si>
    <t>Program 3000
Aktivnost A100010
Aktivnost A100011
Program 5000
Aktivnost A500001
Aktivnost K500007
Aktivnost K500008
Aktivnost K500009
Aktivnost K500010</t>
  </si>
  <si>
    <t>Program 1000
Aktivnost A100011</t>
  </si>
  <si>
    <t xml:space="preserve">Program 7000
Aktivnost A700001
Aktivnost A700002
Aktivnost A700004
Aktivnost A700005
Aktivnost A700006
Aktivnost A700007
Aktivnost A700008
Aktivnost A700009
Aktivnost A700010
Aktivnost A700011
Aktivnost A700013
Aktivnost K700012
Program 7100
Aktivnost A710001
Aktivnost A710002
Aktivnost A710003
Aktivnost A710004
</t>
  </si>
  <si>
    <t>Program 6200
Aktivnost A620001
Aktivnost A620002
Aktivnost A620003
Aktivnost A620005
Aktivnost A620006
Aktivnost K620004
Aktivnost K620007</t>
  </si>
  <si>
    <t>Program 3000
Aktivnost K300015</t>
  </si>
  <si>
    <t>Aktivnost A410003</t>
  </si>
  <si>
    <t xml:space="preserve">Program 3000
Aktivnost A300016
Program 4000
Aktivnost A400004
Program 4100
Aktivnost A100004
Aktivnost A100005
Aktivnost A410001
Aktivnost A410002
Aktivnost A410003
Aktivnost K410003
Aktivnost K410004
</t>
  </si>
  <si>
    <t>Program 6000
Aktivnost K600016
Aktivnost K600027
Aktivnost K600028
Aktivnost K600029
Aktivnost K600030
Aktivnost K600031
Aktivnost K600032
Aktivnost K600033
Program 7000
Aktivnost K700014
Aktivnost K700015
Aktivnost K700016
Aktivnost K700017
Aktivnost K700018
Aktivnost K700019
Aktivnost K700020
Aktivnost K700021
Aktivnost K700025
Program 7100
Aktivnost K710007
Program 5001
Aktivnost A510005
Aktivnost K510004</t>
  </si>
  <si>
    <t>Program 5000
Aktivnost A500005
Aktivnost A500007</t>
  </si>
  <si>
    <t>Program 5001
Aktivnost A510006</t>
  </si>
  <si>
    <t>Program 1000
Aktivnost A100001
Aktivnost A100001
Aktivnost A100003
Aktivnost A100004
Aktivnost A100005
Aktivnost A100006
Aktivnost K100008
Aktivnost T100007
Aktivnost T100009
Aktivnost T100010
Program 1010
Aktivnost A110001
Aktivnost A110002
Program 2000
Aktivnost A200001
Aktivnost A200005
Aktivnost K200002
Program 3001
Aktivnost A300001
Aktivnost A300004
Aktivnost T300005
Program 9000
Aktivnost A900001
Aktivnost A900002
Program 6100
Aktivnost A610001
Aktivnost A410004
Program 7100
Aktivnost A710005
Aktivnost A710006</t>
  </si>
  <si>
    <t>Aktivnost K500005</t>
  </si>
  <si>
    <t>Jednosmjenska nastava</t>
  </si>
  <si>
    <t>RCGO ŠAGULJE</t>
  </si>
  <si>
    <t>ISTOČNA VEZNA CESTA</t>
  </si>
  <si>
    <t xml:space="preserve">OI.02.4.20 Udio poduzeća s inovacijskim proizvodima
</t>
  </si>
  <si>
    <t>OI..02.7.15 Poduzeća koja zapošljavaju ICT stručnjake</t>
  </si>
  <si>
    <t xml:space="preserve">OI.02.6.63 Investicije u zaštitu okoliša </t>
  </si>
  <si>
    <t>OI.02.6.65  Ostvareni gubici u vodovodnoj mreži</t>
  </si>
  <si>
    <t xml:space="preserve">IO.02.13.05.Zaposlenost prema dobi, ekonomskoj aktivnosti I NUTS 2 regionalnoj razini 
</t>
  </si>
  <si>
    <t xml:space="preserve">15% rast </t>
  </si>
  <si>
    <t xml:space="preserve">0I.02.14.55 Ugovorena sredstva fovodova EU u BDPu županije </t>
  </si>
  <si>
    <t>OI.02.05.53 Bruto investicije materijalnu I nematerijalnu imovinu u području "Djelatnosti zdravstvene zštite I socijalne skrbi"</t>
  </si>
  <si>
    <t>20% rast</t>
  </si>
  <si>
    <t>50% rast</t>
  </si>
  <si>
    <t>100% rast</t>
  </si>
  <si>
    <t xml:space="preserve"> 20% rast</t>
  </si>
  <si>
    <t>30% rast</t>
  </si>
  <si>
    <t> 0I.02.8.17  Noćenja u turističkim smještajnim objektima</t>
  </si>
  <si>
    <t> 0I.02.3.64 Iznos isplaćenih potpora za novorođenu djecu</t>
  </si>
  <si>
    <t>OI.02.12.79 Udio prihoda poljoprivrednog sektora u BDP -u županije</t>
  </si>
  <si>
    <t>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</si>
</sst>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kn-41A]_-;\-* #,##0.00\ [$kn-41A]_-;_-* &quot;-&quot;??\ [$kn-41A]_-;_-@_-"/>
  </numFmts>
  <fonts count="5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0"/>
      <color indexed="81"/>
      <name val="Tahoma"/>
      <family val="2"/>
      <charset val="238"/>
    </font>
    <font>
      <b/>
      <sz val="16"/>
      <name val="Arial"/>
      <family val="2"/>
      <charset val="238"/>
    </font>
    <font>
      <sz val="14"/>
      <name val="Arial"/>
      <family val="2"/>
      <charset val="238"/>
    </font>
    <font>
      <sz val="14"/>
      <name val="Calibri"/>
      <family val="2"/>
      <charset val="238"/>
    </font>
    <font>
      <b/>
      <sz val="9"/>
      <color rgb="FF000000"/>
      <name val="Tahoma"/>
      <family val="2"/>
      <charset val="238"/>
    </font>
    <font>
      <sz val="9"/>
      <color rgb="FF000000"/>
      <name val="Tahoma"/>
      <family val="2"/>
      <charset val="238"/>
    </font>
    <font>
      <sz val="10"/>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b/>
      <i/>
      <sz val="12"/>
      <name val="Arial"/>
      <family val="2"/>
      <charset val="238"/>
    </font>
    <font>
      <sz val="11"/>
      <color rgb="FFFF0000"/>
      <name val="Arial"/>
      <family val="2"/>
      <charset val="238"/>
    </font>
    <font>
      <sz val="11"/>
      <color indexed="81"/>
      <name val="Tahoma"/>
      <family val="2"/>
      <charset val="238"/>
    </font>
    <font>
      <b/>
      <i/>
      <sz val="12"/>
      <color rgb="FFFF0000"/>
      <name val="Arial"/>
      <family val="2"/>
      <charset val="238"/>
    </font>
    <font>
      <b/>
      <sz val="12"/>
      <color theme="0"/>
      <name val="Arial"/>
      <family val="2"/>
      <charset val="238"/>
    </font>
    <font>
      <sz val="12"/>
      <color theme="0"/>
      <name val="Arial"/>
      <family val="2"/>
      <charset val="238"/>
    </font>
    <font>
      <sz val="9"/>
      <color indexed="81"/>
      <name val="Segoe UI"/>
      <family val="2"/>
    </font>
    <font>
      <b/>
      <sz val="9"/>
      <color indexed="81"/>
      <name val="Segoe UI"/>
      <family val="2"/>
    </font>
    <font>
      <b/>
      <u/>
      <sz val="10"/>
      <name val="Arial"/>
      <family val="2"/>
    </font>
  </fonts>
  <fills count="20">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CCCCFF"/>
        <bgColor indexed="64"/>
      </patternFill>
    </fill>
    <fill>
      <patternFill patternType="solid">
        <fgColor rgb="FFFF000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9" tint="0.39997558519241921"/>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s>
  <cellStyleXfs count="5">
    <xf numFmtId="0" fontId="0" fillId="0" borderId="0"/>
    <xf numFmtId="0" fontId="12" fillId="0" borderId="0"/>
    <xf numFmtId="0" fontId="2" fillId="0" borderId="0"/>
    <xf numFmtId="0" fontId="1" fillId="0" borderId="0"/>
    <xf numFmtId="44" fontId="1" fillId="0" borderId="0" applyFont="0" applyFill="0" applyBorder="0" applyAlignment="0" applyProtection="0"/>
  </cellStyleXfs>
  <cellXfs count="365">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Fill="1" applyBorder="1" applyAlignment="1">
      <alignment horizontal="center" vertical="center" wrapText="1"/>
    </xf>
    <xf numFmtId="0" fontId="0" fillId="0" borderId="0" xfId="0" applyFill="1"/>
    <xf numFmtId="0" fontId="2" fillId="0" borderId="2" xfId="0" applyNumberFormat="1" applyFont="1" applyFill="1" applyBorder="1" applyAlignment="1">
      <alignment vertical="center" wrapText="1"/>
    </xf>
    <xf numFmtId="0" fontId="2" fillId="0" borderId="3" xfId="0" applyNumberFormat="1" applyFont="1" applyFill="1" applyBorder="1" applyAlignment="1">
      <alignment vertical="center" wrapText="1"/>
    </xf>
    <xf numFmtId="0" fontId="2"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Fill="1" applyBorder="1" applyAlignment="1">
      <alignment vertical="center"/>
    </xf>
    <xf numFmtId="0" fontId="6" fillId="0" borderId="18" xfId="0" applyFont="1" applyFill="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3" fillId="0" borderId="0" xfId="0" applyFont="1"/>
    <xf numFmtId="0" fontId="34" fillId="0" borderId="0" xfId="0" applyFont="1" applyAlignment="1">
      <alignment vertical="center" wrapText="1"/>
    </xf>
    <xf numFmtId="0" fontId="34"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Fill="1" applyBorder="1" applyAlignment="1">
      <alignment vertical="top" wrapText="1"/>
    </xf>
    <xf numFmtId="0" fontId="2" fillId="0" borderId="19" xfId="0" applyFont="1" applyFill="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4" fillId="0" borderId="0" xfId="0" applyFont="1" applyFill="1"/>
    <xf numFmtId="0" fontId="5" fillId="3" borderId="5" xfId="0" applyFont="1" applyFill="1" applyBorder="1" applyAlignment="1">
      <alignment horizontal="center" vertical="center" wrapText="1"/>
    </xf>
    <xf numFmtId="0" fontId="6" fillId="0" borderId="0" xfId="1" applyFont="1" applyAlignment="1"/>
    <xf numFmtId="0" fontId="8" fillId="2" borderId="8" xfId="1" applyNumberFormat="1" applyFont="1" applyFill="1" applyBorder="1" applyAlignment="1">
      <alignment horizontal="center" vertical="center"/>
    </xf>
    <xf numFmtId="0" fontId="8" fillId="2" borderId="9" xfId="1" applyNumberFormat="1" applyFont="1" applyFill="1" applyBorder="1" applyAlignment="1">
      <alignment horizontal="center" vertical="center" wrapText="1"/>
    </xf>
    <xf numFmtId="0" fontId="8" fillId="2" borderId="10" xfId="1" applyNumberFormat="1" applyFont="1" applyFill="1" applyBorder="1" applyAlignment="1">
      <alignment horizontal="center" vertical="center" wrapText="1"/>
    </xf>
    <xf numFmtId="0" fontId="3" fillId="2" borderId="11" xfId="1" applyNumberFormat="1" applyFont="1" applyFill="1" applyBorder="1" applyAlignment="1">
      <alignment horizontal="center" vertical="center"/>
    </xf>
    <xf numFmtId="0" fontId="3" fillId="2" borderId="12" xfId="1" applyNumberFormat="1" applyFont="1" applyFill="1" applyBorder="1" applyAlignment="1">
      <alignment horizontal="center" vertical="center" wrapText="1"/>
    </xf>
    <xf numFmtId="0" fontId="3" fillId="2" borderId="12" xfId="1" applyNumberFormat="1" applyFont="1" applyFill="1" applyBorder="1" applyAlignment="1">
      <alignment horizontal="center" vertical="center"/>
    </xf>
    <xf numFmtId="0" fontId="3" fillId="2" borderId="13" xfId="1" applyNumberFormat="1" applyFont="1" applyFill="1" applyBorder="1" applyAlignment="1">
      <alignment horizontal="center" vertical="center" wrapText="1"/>
    </xf>
    <xf numFmtId="0" fontId="4" fillId="0" borderId="0" xfId="0" applyFont="1" applyAlignment="1">
      <alignment horizontal="center" vertical="center" wrapText="1"/>
    </xf>
    <xf numFmtId="0" fontId="40" fillId="0" borderId="0" xfId="2" applyFont="1" applyAlignment="1">
      <alignment wrapText="1"/>
    </xf>
    <xf numFmtId="0" fontId="42" fillId="12" borderId="36" xfId="2" applyFont="1" applyFill="1" applyBorder="1" applyAlignment="1">
      <alignment vertical="center" wrapText="1"/>
    </xf>
    <xf numFmtId="0" fontId="40" fillId="0" borderId="43" xfId="2" applyFont="1" applyBorder="1" applyAlignment="1">
      <alignment vertical="center" wrapText="1"/>
    </xf>
    <xf numFmtId="0" fontId="40" fillId="0" borderId="42" xfId="2" applyFont="1" applyBorder="1" applyAlignment="1">
      <alignment vertical="center" wrapText="1"/>
    </xf>
    <xf numFmtId="0" fontId="40" fillId="0" borderId="44" xfId="2" applyFont="1" applyBorder="1" applyAlignment="1">
      <alignment wrapText="1"/>
    </xf>
    <xf numFmtId="0" fontId="40" fillId="0" borderId="36" xfId="2" applyFont="1" applyBorder="1" applyAlignment="1">
      <alignment horizontal="justify" vertical="center" wrapText="1"/>
    </xf>
    <xf numFmtId="0" fontId="6" fillId="0" borderId="36" xfId="2" applyFont="1" applyBorder="1" applyAlignment="1">
      <alignment horizontal="justify" vertical="top" wrapText="1"/>
    </xf>
    <xf numFmtId="49" fontId="40" fillId="0" borderId="36" xfId="2" applyNumberFormat="1" applyFont="1" applyBorder="1" applyAlignment="1">
      <alignment horizontal="justify" vertical="center" wrapText="1"/>
    </xf>
    <xf numFmtId="0" fontId="39" fillId="0" borderId="36" xfId="2" applyFont="1" applyBorder="1" applyAlignment="1">
      <alignment horizontal="justify" vertical="top"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2" applyFont="1" applyFill="1" applyBorder="1" applyAlignment="1">
      <alignment vertical="center" wrapText="1"/>
    </xf>
    <xf numFmtId="0" fontId="13" fillId="13" borderId="36" xfId="2" applyFont="1" applyFill="1" applyBorder="1" applyAlignment="1">
      <alignment vertical="center" wrapText="1"/>
    </xf>
    <xf numFmtId="0" fontId="1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 xfId="0" applyFont="1" applyBorder="1" applyAlignment="1">
      <alignment vertical="center" wrapText="1"/>
    </xf>
    <xf numFmtId="0" fontId="13" fillId="4" borderId="17" xfId="0" applyFont="1" applyFill="1" applyBorder="1" applyAlignment="1">
      <alignment vertical="center" wrapText="1"/>
    </xf>
    <xf numFmtId="0" fontId="40" fillId="0" borderId="36" xfId="2" applyFont="1" applyBorder="1" applyAlignment="1">
      <alignment horizontal="justify" vertical="top" wrapText="1"/>
    </xf>
    <xf numFmtId="0" fontId="40" fillId="0" borderId="42" xfId="2" applyFont="1" applyBorder="1" applyAlignment="1">
      <alignment horizontal="left" vertical="top" wrapText="1"/>
    </xf>
    <xf numFmtId="0" fontId="40" fillId="4" borderId="0" xfId="3" applyFont="1" applyFill="1"/>
    <xf numFmtId="0" fontId="13" fillId="11" borderId="2"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6" fillId="14" borderId="45" xfId="3" applyFont="1" applyFill="1" applyBorder="1" applyAlignment="1">
      <alignment horizontal="center" vertical="center" wrapText="1" readingOrder="1"/>
    </xf>
    <xf numFmtId="0" fontId="6" fillId="15" borderId="46" xfId="3" applyFont="1" applyFill="1" applyBorder="1" applyAlignment="1">
      <alignment horizontal="center" vertical="center" wrapText="1" readingOrder="1"/>
    </xf>
    <xf numFmtId="0" fontId="6" fillId="15" borderId="6" xfId="3" applyFont="1" applyFill="1" applyBorder="1" applyAlignment="1">
      <alignment horizontal="left" vertical="center" wrapText="1" readingOrder="1"/>
    </xf>
    <xf numFmtId="0" fontId="6" fillId="15" borderId="2" xfId="3" applyFont="1" applyFill="1" applyBorder="1" applyAlignment="1">
      <alignment horizontal="left" vertical="center" wrapText="1" readingOrder="1"/>
    </xf>
    <xf numFmtId="0" fontId="6" fillId="15" borderId="7" xfId="3" applyFont="1" applyFill="1" applyBorder="1" applyAlignment="1">
      <alignment horizontal="left" vertical="center" wrapText="1" readingOrder="1"/>
    </xf>
    <xf numFmtId="0" fontId="6" fillId="15" borderId="5" xfId="3" applyFont="1" applyFill="1" applyBorder="1" applyAlignment="1">
      <alignment horizontal="left" vertical="center" wrapText="1" readingOrder="1"/>
    </xf>
    <xf numFmtId="0" fontId="6" fillId="11" borderId="46" xfId="3" applyFont="1" applyFill="1" applyBorder="1" applyAlignment="1">
      <alignment horizontal="center" vertical="center" wrapText="1" readingOrder="1"/>
    </xf>
    <xf numFmtId="0" fontId="40" fillId="11" borderId="3" xfId="3" applyFont="1" applyFill="1" applyBorder="1" applyAlignment="1">
      <alignment horizontal="left" vertical="center" wrapText="1" readingOrder="1"/>
    </xf>
    <xf numFmtId="9" fontId="40" fillId="11" borderId="3" xfId="3" applyNumberFormat="1" applyFont="1" applyFill="1" applyBorder="1" applyAlignment="1">
      <alignment horizontal="center" vertical="center" wrapText="1" readingOrder="1"/>
    </xf>
    <xf numFmtId="0" fontId="40" fillId="11" borderId="2" xfId="3" applyFont="1" applyFill="1" applyBorder="1" applyAlignment="1">
      <alignment horizontal="left" vertical="center" wrapText="1" readingOrder="1"/>
    </xf>
    <xf numFmtId="0" fontId="40" fillId="11" borderId="2" xfId="3" applyFont="1" applyFill="1" applyBorder="1" applyAlignment="1">
      <alignment horizontal="center" vertical="center" wrapText="1" readingOrder="1"/>
    </xf>
    <xf numFmtId="10" fontId="40" fillId="11" borderId="2" xfId="3" applyNumberFormat="1" applyFont="1" applyFill="1" applyBorder="1" applyAlignment="1">
      <alignment horizontal="center" vertical="center" wrapText="1" readingOrder="1"/>
    </xf>
    <xf numFmtId="9" fontId="40" fillId="11" borderId="2" xfId="3" applyNumberFormat="1" applyFont="1" applyFill="1" applyBorder="1" applyAlignment="1">
      <alignment horizontal="center" vertical="center" wrapText="1" readingOrder="1"/>
    </xf>
    <xf numFmtId="0" fontId="40" fillId="11" borderId="6" xfId="3" applyFont="1" applyFill="1" applyBorder="1" applyAlignment="1">
      <alignment horizontal="left" vertical="center" wrapText="1" readingOrder="1"/>
    </xf>
    <xf numFmtId="0" fontId="40" fillId="11" borderId="6" xfId="3" applyFont="1" applyFill="1" applyBorder="1" applyAlignment="1">
      <alignment horizontal="center" vertical="center" wrapText="1" readingOrder="1"/>
    </xf>
    <xf numFmtId="0" fontId="40" fillId="11" borderId="4" xfId="3" applyFont="1" applyFill="1" applyBorder="1" applyAlignment="1">
      <alignment horizontal="left" vertical="center" wrapText="1" readingOrder="1"/>
    </xf>
    <xf numFmtId="0" fontId="40" fillId="11" borderId="4" xfId="3" applyFont="1" applyFill="1" applyBorder="1" applyAlignment="1">
      <alignment horizontal="center" vertical="center" wrapText="1" readingOrder="1"/>
    </xf>
    <xf numFmtId="0" fontId="40" fillId="11" borderId="5" xfId="3" applyFont="1" applyFill="1" applyBorder="1" applyAlignment="1">
      <alignment horizontal="left" vertical="center" wrapText="1" readingOrder="1"/>
    </xf>
    <xf numFmtId="10" fontId="40" fillId="11" borderId="5" xfId="3" applyNumberFormat="1" applyFont="1" applyFill="1" applyBorder="1" applyAlignment="1">
      <alignment horizontal="center" vertical="center" wrapText="1" readingOrder="1"/>
    </xf>
    <xf numFmtId="0" fontId="40" fillId="11" borderId="5" xfId="3" applyFont="1" applyFill="1" applyBorder="1" applyAlignment="1">
      <alignment horizontal="center" vertical="center" wrapText="1" readingOrder="1"/>
    </xf>
    <xf numFmtId="0" fontId="40" fillId="11" borderId="60" xfId="3" applyFont="1" applyFill="1" applyBorder="1" applyAlignment="1">
      <alignment horizontal="left" vertical="center" wrapText="1" readingOrder="1"/>
    </xf>
    <xf numFmtId="0" fontId="40" fillId="11" borderId="7" xfId="3" applyFont="1" applyFill="1" applyBorder="1" applyAlignment="1">
      <alignment horizontal="left" vertical="center" wrapText="1" readingOrder="1"/>
    </xf>
    <xf numFmtId="0" fontId="40" fillId="11" borderId="7" xfId="3" applyFont="1" applyFill="1" applyBorder="1" applyAlignment="1">
      <alignment horizontal="center" vertical="center" wrapText="1" readingOrder="1"/>
    </xf>
    <xf numFmtId="0" fontId="46" fillId="17" borderId="47" xfId="3" applyFont="1" applyFill="1" applyBorder="1" applyAlignment="1">
      <alignment horizontal="center" vertical="center" wrapText="1" readingOrder="1"/>
    </xf>
    <xf numFmtId="0" fontId="47" fillId="17" borderId="54" xfId="3" applyFont="1" applyFill="1" applyBorder="1" applyAlignment="1">
      <alignment horizontal="center" vertical="center" wrapText="1" readingOrder="1"/>
    </xf>
    <xf numFmtId="0" fontId="47" fillId="17" borderId="55" xfId="3" applyFont="1" applyFill="1" applyBorder="1" applyAlignment="1">
      <alignment horizontal="center" vertical="center" wrapText="1" readingOrder="1"/>
    </xf>
    <xf numFmtId="10" fontId="47" fillId="17" borderId="55" xfId="3" applyNumberFormat="1" applyFont="1" applyFill="1" applyBorder="1" applyAlignment="1">
      <alignment horizontal="center" vertical="center" wrapText="1" readingOrder="1"/>
    </xf>
    <xf numFmtId="0" fontId="47" fillId="17" borderId="56" xfId="3" applyFont="1" applyFill="1" applyBorder="1" applyAlignment="1">
      <alignment horizontal="center" vertical="center" wrapText="1" readingOrder="1"/>
    </xf>
    <xf numFmtId="9" fontId="47" fillId="17" borderId="55" xfId="3" applyNumberFormat="1" applyFont="1" applyFill="1" applyBorder="1" applyAlignment="1">
      <alignment horizontal="center" vertical="center" wrapText="1" readingOrder="1"/>
    </xf>
    <xf numFmtId="0" fontId="47" fillId="17" borderId="59" xfId="3" applyFont="1" applyFill="1" applyBorder="1" applyAlignment="1">
      <alignment horizontal="center" vertical="center" wrapText="1" readingOrder="1"/>
    </xf>
    <xf numFmtId="10" fontId="47" fillId="17" borderId="57" xfId="3" applyNumberFormat="1" applyFont="1" applyFill="1" applyBorder="1" applyAlignment="1">
      <alignment horizontal="center" vertical="center" wrapText="1" readingOrder="1"/>
    </xf>
    <xf numFmtId="0" fontId="47" fillId="17" borderId="57" xfId="3" applyFont="1" applyFill="1" applyBorder="1" applyAlignment="1">
      <alignment horizontal="center" vertical="center" wrapText="1" readingOrder="1"/>
    </xf>
    <xf numFmtId="0" fontId="13" fillId="11" borderId="2" xfId="0" applyFont="1" applyFill="1" applyBorder="1" applyAlignment="1">
      <alignment horizontal="center" vertical="center" wrapText="1"/>
    </xf>
    <xf numFmtId="0" fontId="46" fillId="16" borderId="4" xfId="3" applyFont="1" applyFill="1" applyBorder="1" applyAlignment="1">
      <alignment horizontal="left" vertical="center" wrapText="1" readingOrder="1"/>
    </xf>
    <xf numFmtId="0" fontId="46" fillId="16" borderId="5" xfId="3" applyFont="1" applyFill="1" applyBorder="1" applyAlignment="1">
      <alignment horizontal="left" vertical="center" wrapText="1" readingOrder="1"/>
    </xf>
    <xf numFmtId="0" fontId="13" fillId="6" borderId="61"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23" fillId="0" borderId="2" xfId="0" applyFont="1" applyBorder="1" applyAlignment="1">
      <alignment vertical="center" wrapText="1"/>
    </xf>
    <xf numFmtId="0" fontId="23" fillId="0" borderId="2" xfId="0" applyFont="1" applyBorder="1" applyAlignment="1">
      <alignment horizontal="justify" vertical="center" wrapText="1"/>
    </xf>
    <xf numFmtId="0" fontId="0" fillId="0" borderId="0" xfId="0" applyAlignment="1">
      <alignment horizontal="center"/>
    </xf>
    <xf numFmtId="0" fontId="0" fillId="0" borderId="0" xfId="0" applyAlignment="1">
      <alignment horizontal="center"/>
    </xf>
    <xf numFmtId="4" fontId="0" fillId="0" borderId="0" xfId="0" applyNumberFormat="1"/>
    <xf numFmtId="0" fontId="8" fillId="0" borderId="2" xfId="0" applyFont="1" applyBorder="1"/>
    <xf numFmtId="0" fontId="2" fillId="0" borderId="2" xfId="0" applyFont="1" applyBorder="1"/>
    <xf numFmtId="4" fontId="0" fillId="0" borderId="2" xfId="0" applyNumberFormat="1" applyBorder="1"/>
    <xf numFmtId="4" fontId="26" fillId="0" borderId="2" xfId="0" applyNumberFormat="1" applyFont="1" applyBorder="1"/>
    <xf numFmtId="0" fontId="26" fillId="12" borderId="2" xfId="0" applyFont="1" applyFill="1" applyBorder="1" applyAlignment="1">
      <alignment horizontal="right"/>
    </xf>
    <xf numFmtId="4" fontId="26" fillId="12" borderId="2" xfId="0" applyNumberFormat="1" applyFont="1" applyFill="1" applyBorder="1"/>
    <xf numFmtId="0" fontId="26" fillId="12" borderId="2" xfId="0" applyFont="1" applyFill="1" applyBorder="1" applyAlignment="1">
      <alignment horizontal="center" vertical="center" wrapText="1"/>
    </xf>
    <xf numFmtId="0" fontId="26" fillId="12" borderId="2" xfId="0" applyFont="1" applyFill="1" applyBorder="1" applyAlignment="1">
      <alignment horizontal="center" vertical="center"/>
    </xf>
    <xf numFmtId="4" fontId="2" fillId="0" borderId="2" xfId="0" applyNumberFormat="1" applyFont="1" applyBorder="1"/>
    <xf numFmtId="4" fontId="0" fillId="0" borderId="2" xfId="0" applyNumberFormat="1" applyFill="1" applyBorder="1"/>
    <xf numFmtId="4" fontId="2" fillId="0" borderId="0" xfId="0" applyNumberFormat="1" applyFont="1"/>
    <xf numFmtId="0" fontId="2" fillId="19" borderId="2" xfId="0" applyFont="1" applyFill="1" applyBorder="1"/>
    <xf numFmtId="4" fontId="0" fillId="19" borderId="2" xfId="0" applyNumberFormat="1" applyFill="1" applyBorder="1"/>
    <xf numFmtId="4" fontId="26" fillId="19" borderId="2" xfId="0" applyNumberFormat="1" applyFont="1" applyFill="1" applyBorder="1"/>
    <xf numFmtId="0" fontId="15" fillId="0" borderId="2" xfId="0" applyFont="1" applyBorder="1"/>
    <xf numFmtId="4" fontId="15" fillId="0" borderId="2" xfId="0" applyNumberFormat="1" applyFont="1" applyBorder="1"/>
    <xf numFmtId="4" fontId="50" fillId="0" borderId="2" xfId="0" applyNumberFormat="1" applyFont="1" applyBorder="1"/>
    <xf numFmtId="0" fontId="4" fillId="0" borderId="0" xfId="0" applyFont="1" applyFill="1" applyAlignment="1">
      <alignment horizontal="left" vertical="center" wrapText="1" readingOrder="1"/>
    </xf>
    <xf numFmtId="0" fontId="23" fillId="0" borderId="2" xfId="0" applyFont="1" applyFill="1" applyBorder="1" applyAlignment="1">
      <alignment horizontal="left" vertical="center" wrapText="1"/>
    </xf>
    <xf numFmtId="164" fontId="23" fillId="0" borderId="6" xfId="0" applyNumberFormat="1" applyFont="1" applyFill="1" applyBorder="1" applyAlignment="1">
      <alignment horizontal="center" vertical="center" wrapText="1"/>
    </xf>
    <xf numFmtId="164" fontId="23" fillId="0" borderId="3" xfId="0" applyNumberFormat="1" applyFont="1" applyFill="1" applyBorder="1" applyAlignment="1">
      <alignment horizontal="center" vertical="center" wrapText="1"/>
    </xf>
    <xf numFmtId="4" fontId="13" fillId="6" borderId="6" xfId="0" applyNumberFormat="1" applyFont="1" applyFill="1" applyBorder="1" applyAlignment="1">
      <alignment horizontal="center"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3" xfId="0" applyFont="1" applyBorder="1" applyAlignment="1">
      <alignment horizontal="center" vertical="center" wrapText="1"/>
    </xf>
    <xf numFmtId="0" fontId="23" fillId="0" borderId="6" xfId="0" applyFont="1" applyBorder="1" applyAlignment="1">
      <alignment vertical="center" wrapText="1"/>
    </xf>
    <xf numFmtId="0" fontId="23" fillId="0" borderId="3" xfId="0" applyFont="1" applyBorder="1" applyAlignment="1">
      <alignment vertical="center" wrapText="1"/>
    </xf>
    <xf numFmtId="164" fontId="4" fillId="0" borderId="0" xfId="0" applyNumberFormat="1" applyFont="1" applyAlignment="1">
      <alignment horizontal="center" vertical="center" wrapText="1"/>
    </xf>
    <xf numFmtId="164" fontId="23" fillId="4" borderId="19" xfId="0" applyNumberFormat="1" applyFont="1" applyFill="1" applyBorder="1" applyAlignment="1">
      <alignment horizontal="center" vertical="center" wrapText="1"/>
    </xf>
    <xf numFmtId="164" fontId="23" fillId="4" borderId="3" xfId="0" applyNumberFormat="1" applyFont="1" applyFill="1" applyBorder="1" applyAlignment="1">
      <alignment horizontal="center" vertical="center" wrapText="1"/>
    </xf>
    <xf numFmtId="0" fontId="23" fillId="4" borderId="6"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23" fillId="4" borderId="19" xfId="0" applyFont="1" applyFill="1" applyBorder="1" applyAlignment="1">
      <alignment horizontal="left" vertical="center" wrapText="1"/>
    </xf>
    <xf numFmtId="0" fontId="23" fillId="4" borderId="6" xfId="0" applyFont="1" applyFill="1" applyBorder="1" applyAlignment="1">
      <alignment vertical="center" wrapText="1"/>
    </xf>
    <xf numFmtId="0" fontId="23" fillId="4" borderId="3" xfId="0" applyFont="1" applyFill="1" applyBorder="1" applyAlignment="1">
      <alignment vertical="center" wrapText="1"/>
    </xf>
    <xf numFmtId="0" fontId="23" fillId="4" borderId="19" xfId="0" applyFont="1" applyFill="1" applyBorder="1" applyAlignment="1">
      <alignment vertical="center" wrapText="1"/>
    </xf>
    <xf numFmtId="164" fontId="23" fillId="4" borderId="6" xfId="0" applyNumberFormat="1"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4" borderId="6"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0" borderId="6" xfId="0" applyFont="1" applyBorder="1" applyAlignment="1">
      <alignment horizontal="justify" vertical="center" wrapText="1"/>
    </xf>
    <xf numFmtId="9" fontId="23" fillId="0" borderId="6" xfId="0" applyNumberFormat="1" applyFont="1" applyBorder="1" applyAlignment="1">
      <alignment horizontal="justify" vertical="center" wrapText="1"/>
    </xf>
    <xf numFmtId="0" fontId="23" fillId="4" borderId="3" xfId="0" applyFont="1" applyFill="1" applyBorder="1" applyAlignment="1">
      <alignment horizontal="justify" vertical="center" wrapText="1"/>
    </xf>
    <xf numFmtId="0" fontId="4" fillId="0" borderId="6" xfId="0" applyFont="1" applyBorder="1" applyAlignment="1">
      <alignment horizontal="center" vertical="center" wrapText="1"/>
    </xf>
    <xf numFmtId="0" fontId="23" fillId="0" borderId="19" xfId="0" applyFont="1" applyFill="1" applyBorder="1" applyAlignment="1">
      <alignment horizontal="left" vertical="center" wrapText="1"/>
    </xf>
    <xf numFmtId="0" fontId="23" fillId="0" borderId="19" xfId="0" applyFont="1" applyBorder="1" applyAlignment="1">
      <alignment horizontal="justify" vertical="center" wrapText="1"/>
    </xf>
    <xf numFmtId="0" fontId="4" fillId="0" borderId="23" xfId="0" applyFont="1" applyBorder="1" applyAlignment="1">
      <alignment horizontal="center" vertical="center" wrapText="1"/>
    </xf>
    <xf numFmtId="0" fontId="23" fillId="4" borderId="19" xfId="0" applyFont="1" applyFill="1" applyBorder="1" applyAlignment="1">
      <alignment horizontal="justify" vertical="center" wrapText="1"/>
    </xf>
    <xf numFmtId="0" fontId="23" fillId="0" borderId="3" xfId="0" applyFont="1" applyFill="1" applyBorder="1" applyAlignment="1">
      <alignment horizontal="left" vertical="center" wrapText="1"/>
    </xf>
    <xf numFmtId="0" fontId="23" fillId="0" borderId="6" xfId="0" applyFont="1" applyFill="1" applyBorder="1" applyAlignment="1">
      <alignment horizontal="justify" vertical="center" wrapText="1"/>
    </xf>
    <xf numFmtId="0" fontId="23" fillId="0" borderId="2" xfId="0" applyFont="1" applyBorder="1" applyAlignment="1">
      <alignment horizontal="left" vertical="center" wrapText="1"/>
    </xf>
    <xf numFmtId="9" fontId="23" fillId="0" borderId="2" xfId="0" applyNumberFormat="1" applyFont="1" applyBorder="1" applyAlignment="1">
      <alignment horizontal="left" vertical="center" wrapText="1"/>
    </xf>
    <xf numFmtId="0" fontId="23" fillId="0" borderId="19" xfId="0" applyFont="1" applyBorder="1" applyAlignment="1">
      <alignment horizontal="left" vertical="center" wrapText="1"/>
    </xf>
    <xf numFmtId="0" fontId="4" fillId="0" borderId="0" xfId="0" applyFont="1" applyFill="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Fill="1" applyAlignment="1">
      <alignment horizontal="left"/>
    </xf>
    <xf numFmtId="0" fontId="2" fillId="0" borderId="6" xfId="0" applyFont="1" applyFill="1" applyBorder="1" applyAlignment="1"/>
    <xf numFmtId="0" fontId="2" fillId="0" borderId="19" xfId="0" applyFont="1" applyFill="1" applyBorder="1" applyAlignment="1"/>
    <xf numFmtId="0" fontId="2" fillId="0" borderId="19" xfId="0" applyFont="1" applyBorder="1" applyAlignment="1"/>
    <xf numFmtId="0" fontId="2" fillId="0" borderId="3" xfId="0" applyFont="1" applyBorder="1" applyAlignment="1"/>
    <xf numFmtId="0" fontId="19" fillId="3" borderId="6" xfId="0" applyFont="1" applyFill="1" applyBorder="1" applyAlignment="1">
      <alignment vertical="center"/>
    </xf>
    <xf numFmtId="0" fontId="20" fillId="0" borderId="6" xfId="0" applyFont="1" applyBorder="1" applyAlignment="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applyAlignment="1"/>
    <xf numFmtId="0" fontId="2" fillId="0" borderId="22" xfId="0" applyFont="1" applyFill="1" applyBorder="1" applyAlignment="1">
      <alignment horizontal="center" wrapText="1"/>
    </xf>
    <xf numFmtId="0" fontId="2" fillId="0" borderId="23" xfId="0" applyFont="1" applyFill="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applyAlignment="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4" fillId="0" borderId="0" xfId="0" applyFont="1" applyAlignment="1">
      <alignment horizontal="left" wrapText="1"/>
    </xf>
    <xf numFmtId="0" fontId="46" fillId="16" borderId="48" xfId="3" applyFont="1" applyFill="1" applyBorder="1" applyAlignment="1">
      <alignment horizontal="center" vertical="center"/>
    </xf>
    <xf numFmtId="0" fontId="47" fillId="16" borderId="49" xfId="3" applyFont="1" applyFill="1" applyBorder="1" applyAlignment="1">
      <alignment horizontal="center" vertical="center"/>
    </xf>
    <xf numFmtId="0" fontId="47" fillId="16" borderId="50" xfId="3" applyFont="1" applyFill="1" applyBorder="1" applyAlignment="1">
      <alignment horizontal="center" vertical="center"/>
    </xf>
    <xf numFmtId="0" fontId="47" fillId="16" borderId="51" xfId="3" applyFont="1" applyFill="1" applyBorder="1" applyAlignment="1">
      <alignment horizontal="center" vertical="center"/>
    </xf>
    <xf numFmtId="0" fontId="47" fillId="16" borderId="52" xfId="3" applyFont="1" applyFill="1" applyBorder="1" applyAlignment="1">
      <alignment horizontal="center" vertical="center"/>
    </xf>
    <xf numFmtId="0" fontId="47" fillId="16" borderId="53" xfId="3" applyFont="1" applyFill="1" applyBorder="1" applyAlignment="1">
      <alignment horizontal="center" vertical="center"/>
    </xf>
    <xf numFmtId="0" fontId="6" fillId="15" borderId="4" xfId="3" applyFont="1" applyFill="1" applyBorder="1" applyAlignment="1">
      <alignment horizontal="left" vertical="center" wrapText="1" readingOrder="1"/>
    </xf>
    <xf numFmtId="0" fontId="6" fillId="15" borderId="2" xfId="3" applyFont="1" applyFill="1" applyBorder="1" applyAlignment="1">
      <alignment horizontal="left" vertical="center" wrapText="1" readingOrder="1"/>
    </xf>
    <xf numFmtId="0" fontId="6" fillId="14" borderId="38" xfId="3" applyFont="1" applyFill="1" applyBorder="1" applyAlignment="1">
      <alignment horizontal="left" vertical="center" wrapText="1"/>
    </xf>
    <xf numFmtId="0" fontId="6" fillId="14" borderId="39" xfId="3" applyFont="1" applyFill="1" applyBorder="1" applyAlignment="1">
      <alignment horizontal="left" vertical="center" wrapText="1"/>
    </xf>
    <xf numFmtId="0" fontId="6" fillId="14" borderId="58" xfId="3" applyFont="1" applyFill="1" applyBorder="1" applyAlignment="1">
      <alignment horizontal="left" vertical="center" wrapText="1"/>
    </xf>
    <xf numFmtId="0" fontId="6" fillId="14" borderId="37" xfId="3" applyFont="1" applyFill="1" applyBorder="1" applyAlignment="1">
      <alignment horizontal="left" vertical="center" wrapText="1"/>
    </xf>
    <xf numFmtId="0" fontId="6" fillId="14" borderId="40" xfId="3" applyFont="1" applyFill="1" applyBorder="1" applyAlignment="1">
      <alignment horizontal="left" vertical="center" wrapText="1"/>
    </xf>
    <xf numFmtId="0" fontId="6" fillId="15" borderId="3" xfId="3" applyFont="1" applyFill="1" applyBorder="1" applyAlignment="1">
      <alignment horizontal="left" vertical="center" wrapText="1" readingOrder="1"/>
    </xf>
    <xf numFmtId="44" fontId="46" fillId="16" borderId="37" xfId="4" applyFont="1" applyFill="1" applyBorder="1" applyAlignment="1">
      <alignment horizontal="left" vertical="center" wrapText="1"/>
    </xf>
    <xf numFmtId="44" fontId="46" fillId="16" borderId="40" xfId="4" applyFont="1" applyFill="1" applyBorder="1" applyAlignment="1">
      <alignment horizontal="left" vertical="center" wrapText="1"/>
    </xf>
    <xf numFmtId="0" fontId="6" fillId="15" borderId="29" xfId="3" applyFont="1" applyFill="1" applyBorder="1" applyAlignment="1">
      <alignment horizontal="left" vertical="center" wrapText="1" readingOrder="1"/>
    </xf>
    <xf numFmtId="0" fontId="6" fillId="15" borderId="6" xfId="3" applyFont="1" applyFill="1" applyBorder="1" applyAlignment="1">
      <alignment horizontal="left" vertical="center" wrapText="1" readingOrder="1"/>
    </xf>
    <xf numFmtId="0" fontId="6" fillId="15" borderId="41" xfId="3" applyFont="1" applyFill="1" applyBorder="1" applyAlignment="1">
      <alignment horizontal="left" vertical="center" wrapText="1" readingOrder="1"/>
    </xf>
    <xf numFmtId="0" fontId="32" fillId="14" borderId="7" xfId="0" applyFont="1" applyFill="1" applyBorder="1" applyAlignment="1">
      <alignment horizontal="center" vertical="center" wrapText="1"/>
    </xf>
    <xf numFmtId="0" fontId="32" fillId="14" borderId="17" xfId="0" applyFont="1" applyFill="1" applyBorder="1" applyAlignment="1">
      <alignment horizontal="center" vertical="center" wrapText="1"/>
    </xf>
    <xf numFmtId="0" fontId="32" fillId="14" borderId="18" xfId="0" applyFont="1" applyFill="1" applyBorder="1" applyAlignment="1">
      <alignment horizontal="center"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3" xfId="0" applyFont="1" applyBorder="1" applyAlignment="1">
      <alignment horizontal="left" vertical="center" wrapText="1"/>
    </xf>
    <xf numFmtId="0" fontId="13" fillId="14" borderId="62" xfId="0" applyFont="1" applyFill="1" applyBorder="1" applyAlignment="1">
      <alignment horizontal="center" vertical="center" wrapText="1"/>
    </xf>
    <xf numFmtId="0" fontId="13" fillId="14" borderId="17" xfId="0" applyFont="1" applyFill="1" applyBorder="1" applyAlignment="1">
      <alignment horizontal="center" vertical="center" wrapText="1"/>
    </xf>
    <xf numFmtId="0" fontId="13" fillId="14" borderId="18" xfId="0" applyFont="1" applyFill="1" applyBorder="1" applyAlignment="1">
      <alignment horizontal="center" vertical="center" wrapText="1"/>
    </xf>
    <xf numFmtId="49" fontId="23" fillId="0" borderId="6" xfId="0" applyNumberFormat="1" applyFont="1" applyBorder="1" applyAlignment="1">
      <alignment horizontal="left" vertical="center" wrapText="1"/>
    </xf>
    <xf numFmtId="49" fontId="23" fillId="0" borderId="19" xfId="0" applyNumberFormat="1" applyFont="1" applyBorder="1" applyAlignment="1">
      <alignment horizontal="left" vertical="center" wrapText="1"/>
    </xf>
    <xf numFmtId="49" fontId="23" fillId="0" borderId="3" xfId="0" applyNumberFormat="1" applyFont="1" applyBorder="1" applyAlignment="1">
      <alignment horizontal="left" vertical="center" wrapText="1"/>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6"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23" fillId="0" borderId="6" xfId="0" applyFont="1" applyBorder="1" applyAlignment="1">
      <alignment vertical="center" wrapText="1"/>
    </xf>
    <xf numFmtId="0" fontId="23" fillId="0" borderId="19" xfId="0" applyFont="1" applyBorder="1" applyAlignment="1">
      <alignment vertical="center" wrapText="1"/>
    </xf>
    <xf numFmtId="0" fontId="23" fillId="0" borderId="3" xfId="0" applyFont="1" applyBorder="1" applyAlignment="1">
      <alignment vertical="center" wrapText="1"/>
    </xf>
    <xf numFmtId="4" fontId="23" fillId="0" borderId="6" xfId="0" applyNumberFormat="1" applyFont="1" applyBorder="1" applyAlignment="1">
      <alignment horizontal="center" vertical="center" wrapText="1"/>
    </xf>
    <xf numFmtId="4" fontId="23" fillId="0" borderId="19" xfId="0" applyNumberFormat="1" applyFont="1" applyBorder="1" applyAlignment="1">
      <alignment horizontal="center" vertical="center" wrapText="1"/>
    </xf>
    <xf numFmtId="4" fontId="23"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18" xfId="0" applyFont="1" applyFill="1" applyBorder="1" applyAlignment="1">
      <alignment horizontal="center" vertical="center" wrapText="1"/>
    </xf>
    <xf numFmtId="0" fontId="26" fillId="18" borderId="2" xfId="0" applyFont="1" applyFill="1" applyBorder="1" applyAlignment="1">
      <alignment horizontal="center" vertical="center"/>
    </xf>
    <xf numFmtId="4" fontId="0" fillId="0" borderId="2" xfId="0" applyNumberFormat="1" applyBorder="1" applyAlignment="1">
      <alignment horizontal="center"/>
    </xf>
    <xf numFmtId="4" fontId="26" fillId="0" borderId="7" xfId="0" applyNumberFormat="1" applyFont="1" applyBorder="1" applyAlignment="1">
      <alignment horizontal="center" vertical="center"/>
    </xf>
    <xf numFmtId="4" fontId="26" fillId="0" borderId="17" xfId="0" applyNumberFormat="1" applyFont="1" applyBorder="1" applyAlignment="1">
      <alignment horizontal="center" vertical="center"/>
    </xf>
    <xf numFmtId="4" fontId="26" fillId="0" borderId="18" xfId="0" applyNumberFormat="1" applyFont="1" applyBorder="1" applyAlignment="1">
      <alignment horizontal="center" vertical="center"/>
    </xf>
    <xf numFmtId="4" fontId="26" fillId="0" borderId="7" xfId="0" applyNumberFormat="1" applyFont="1" applyBorder="1" applyAlignment="1">
      <alignment horizontal="center"/>
    </xf>
    <xf numFmtId="4" fontId="26" fillId="0" borderId="17" xfId="0" applyNumberFormat="1" applyFont="1" applyBorder="1" applyAlignment="1">
      <alignment horizontal="center"/>
    </xf>
    <xf numFmtId="4" fontId="26" fillId="0" borderId="18" xfId="0" applyNumberFormat="1" applyFont="1" applyBorder="1" applyAlignment="1">
      <alignment horizontal="center"/>
    </xf>
    <xf numFmtId="4" fontId="26" fillId="0" borderId="2" xfId="0" applyNumberFormat="1" applyFont="1" applyBorder="1" applyAlignment="1">
      <alignment horizontal="center" vertical="center"/>
    </xf>
    <xf numFmtId="4" fontId="8" fillId="0" borderId="2" xfId="0" applyNumberFormat="1" applyFont="1" applyBorder="1" applyAlignment="1">
      <alignment horizontal="center"/>
    </xf>
    <xf numFmtId="4" fontId="26" fillId="0" borderId="2" xfId="0" applyNumberFormat="1" applyFont="1" applyBorder="1" applyAlignment="1">
      <alignment horizontal="center"/>
    </xf>
    <xf numFmtId="0" fontId="0" fillId="0" borderId="2" xfId="0" applyBorder="1" applyAlignment="1">
      <alignment horizontal="center"/>
    </xf>
    <xf numFmtId="4" fontId="0" fillId="0" borderId="7" xfId="0" applyNumberFormat="1" applyBorder="1" applyAlignment="1">
      <alignment horizontal="center"/>
    </xf>
    <xf numFmtId="4" fontId="0" fillId="0" borderId="17" xfId="0" applyNumberFormat="1" applyBorder="1" applyAlignment="1">
      <alignment horizontal="center"/>
    </xf>
    <xf numFmtId="4" fontId="0" fillId="0" borderId="18" xfId="0" applyNumberFormat="1" applyBorder="1" applyAlignment="1">
      <alignment horizontal="center"/>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Border="1" applyAlignment="1">
      <alignment horizontal="center" vertical="center"/>
    </xf>
    <xf numFmtId="0" fontId="0" fillId="0" borderId="0" xfId="0" applyAlignment="1"/>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4" fillId="0" borderId="0" xfId="0" applyFont="1" applyAlignment="1">
      <alignment horizontal="left"/>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xf numFmtId="10" fontId="23" fillId="0" borderId="19" xfId="0" applyNumberFormat="1" applyFont="1" applyBorder="1" applyAlignment="1">
      <alignment horizontal="justify" vertical="center" wrapText="1"/>
    </xf>
    <xf numFmtId="9" fontId="23" fillId="0" borderId="19" xfId="0" applyNumberFormat="1" applyFont="1" applyBorder="1" applyAlignment="1">
      <alignment horizontal="justify" vertical="center" wrapText="1"/>
    </xf>
    <xf numFmtId="9" fontId="23" fillId="0" borderId="6" xfId="0" applyNumberFormat="1" applyFont="1" applyBorder="1" applyAlignment="1">
      <alignment vertical="center" wrapText="1"/>
    </xf>
  </cellXfs>
  <cellStyles count="5">
    <cellStyle name="Currency 2" xfId="4" xr:uid="{00000000-0005-0000-0000-000000000000}"/>
    <cellStyle name="Normal" xfId="0" builtinId="0"/>
    <cellStyle name="Normal 2" xfId="2" xr:uid="{00000000-0005-0000-0000-000002000000}"/>
    <cellStyle name="Normal 3" xfId="3" xr:uid="{00000000-0005-0000-0000-000003000000}"/>
    <cellStyle name="Obično_Prilog 5" xfId="1" xr:uid="{00000000-0005-0000-0000-000004000000}"/>
  </cellStyles>
  <dxfs count="0"/>
  <tableStyles count="0" defaultTableStyle="TableStyleMedium2" defaultPivotStyle="PivotStyleLight16"/>
  <colors>
    <mruColors>
      <color rgb="FFCCCCFF"/>
      <color rgb="FFCCFF66"/>
      <color rgb="FF85BD7D"/>
      <color rgb="FFFFCC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3" customWidth="1"/>
    <col min="2" max="16384" width="11.42578125" style="43"/>
  </cols>
  <sheetData>
    <row r="1" spans="1:1" x14ac:dyDescent="0.2">
      <c r="A1" s="44" t="s">
        <v>0</v>
      </c>
    </row>
    <row r="2" spans="1:1" x14ac:dyDescent="0.2">
      <c r="A2" s="51" t="s">
        <v>1</v>
      </c>
    </row>
    <row r="3" spans="1:1" ht="51" x14ac:dyDescent="0.2">
      <c r="A3" s="51" t="s">
        <v>2</v>
      </c>
    </row>
    <row r="4" spans="1:1" ht="25.5" x14ac:dyDescent="0.2">
      <c r="A4" s="51" t="s">
        <v>3</v>
      </c>
    </row>
    <row r="5" spans="1:1" ht="25.5" x14ac:dyDescent="0.2">
      <c r="A5" s="51" t="s">
        <v>4</v>
      </c>
    </row>
    <row r="6" spans="1:1" ht="25.5" x14ac:dyDescent="0.2">
      <c r="A6" s="51" t="s">
        <v>5</v>
      </c>
    </row>
    <row r="7" spans="1:1" ht="25.5" x14ac:dyDescent="0.2">
      <c r="A7" s="51" t="s">
        <v>6</v>
      </c>
    </row>
    <row r="8" spans="1:1" x14ac:dyDescent="0.2">
      <c r="A8" s="51" t="s">
        <v>7</v>
      </c>
    </row>
    <row r="10" spans="1:1" x14ac:dyDescent="0.2">
      <c r="A10" s="44" t="s">
        <v>8</v>
      </c>
    </row>
    <row r="11" spans="1:1" ht="25.5" x14ac:dyDescent="0.2">
      <c r="A11" s="51" t="s">
        <v>9</v>
      </c>
    </row>
    <row r="12" spans="1:1" x14ac:dyDescent="0.2">
      <c r="A12" s="51" t="s">
        <v>10</v>
      </c>
    </row>
    <row r="13" spans="1:1" x14ac:dyDescent="0.2">
      <c r="A13" s="51" t="s">
        <v>11</v>
      </c>
    </row>
    <row r="14" spans="1:1" x14ac:dyDescent="0.2">
      <c r="A14" s="51" t="s">
        <v>12</v>
      </c>
    </row>
    <row r="15" spans="1:1" ht="25.5" x14ac:dyDescent="0.2">
      <c r="A15" s="51" t="s">
        <v>13</v>
      </c>
    </row>
    <row r="16" spans="1:1" x14ac:dyDescent="0.2">
      <c r="A16" s="51" t="s">
        <v>14</v>
      </c>
    </row>
    <row r="17" spans="1:1" ht="25.5" x14ac:dyDescent="0.2">
      <c r="A17" s="51" t="s">
        <v>15</v>
      </c>
    </row>
    <row r="19" spans="1:1" x14ac:dyDescent="0.2">
      <c r="A19" s="45" t="s">
        <v>16</v>
      </c>
    </row>
    <row r="20" spans="1:1" ht="63.75" x14ac:dyDescent="0.2">
      <c r="A20" s="52" t="s">
        <v>17</v>
      </c>
    </row>
    <row r="21" spans="1:1" ht="38.25" x14ac:dyDescent="0.2">
      <c r="A21" s="52" t="s">
        <v>18</v>
      </c>
    </row>
    <row r="22" spans="1:1" ht="25.5" x14ac:dyDescent="0.2">
      <c r="A22" s="52" t="s">
        <v>19</v>
      </c>
    </row>
    <row r="23" spans="1:1" ht="25.5" x14ac:dyDescent="0.2">
      <c r="A23" s="52" t="s">
        <v>20</v>
      </c>
    </row>
    <row r="24" spans="1:1" x14ac:dyDescent="0.2">
      <c r="A24" s="52" t="s">
        <v>21</v>
      </c>
    </row>
    <row r="25" spans="1:1" ht="25.5" x14ac:dyDescent="0.2">
      <c r="A25" s="52" t="s">
        <v>22</v>
      </c>
    </row>
    <row r="26" spans="1:1" ht="25.5" x14ac:dyDescent="0.2">
      <c r="A26" s="52" t="s">
        <v>23</v>
      </c>
    </row>
    <row r="27" spans="1:1" ht="63.75" x14ac:dyDescent="0.2">
      <c r="A27" s="52" t="s">
        <v>24</v>
      </c>
    </row>
    <row r="28" spans="1:1" ht="25.5" x14ac:dyDescent="0.2">
      <c r="A28" s="52" t="s">
        <v>25</v>
      </c>
    </row>
    <row r="29" spans="1:1" x14ac:dyDescent="0.2">
      <c r="A29" s="52" t="s">
        <v>26</v>
      </c>
    </row>
    <row r="31" spans="1:1" x14ac:dyDescent="0.2">
      <c r="A31" s="46" t="s">
        <v>27</v>
      </c>
    </row>
    <row r="32" spans="1:1" x14ac:dyDescent="0.2">
      <c r="A32" s="53" t="s">
        <v>28</v>
      </c>
    </row>
    <row r="33" spans="1:1" ht="25.5" x14ac:dyDescent="0.2">
      <c r="A33" s="52" t="s">
        <v>29</v>
      </c>
    </row>
    <row r="34" spans="1:1" ht="25.5" x14ac:dyDescent="0.2">
      <c r="A34" s="52" t="s">
        <v>30</v>
      </c>
    </row>
    <row r="35" spans="1:1" ht="25.5" x14ac:dyDescent="0.2">
      <c r="A35" s="52" t="s">
        <v>31</v>
      </c>
    </row>
    <row r="36" spans="1:1" x14ac:dyDescent="0.2">
      <c r="A36" s="52" t="s">
        <v>32</v>
      </c>
    </row>
    <row r="37" spans="1:1" ht="25.5" x14ac:dyDescent="0.2">
      <c r="A37" s="52" t="s">
        <v>33</v>
      </c>
    </row>
    <row r="38" spans="1:1" ht="25.5" x14ac:dyDescent="0.2">
      <c r="A38" s="52" t="s">
        <v>34</v>
      </c>
    </row>
    <row r="39" spans="1:1" ht="25.5" x14ac:dyDescent="0.2">
      <c r="A39" s="52" t="s">
        <v>35</v>
      </c>
    </row>
    <row r="40" spans="1:1" ht="25.5" x14ac:dyDescent="0.2">
      <c r="A40" s="52" t="s">
        <v>36</v>
      </c>
    </row>
    <row r="41" spans="1:1" x14ac:dyDescent="0.2">
      <c r="A41" s="52" t="s">
        <v>37</v>
      </c>
    </row>
    <row r="42" spans="1:1" ht="25.5" x14ac:dyDescent="0.2">
      <c r="A42" s="52" t="s">
        <v>38</v>
      </c>
    </row>
    <row r="43" spans="1:1" x14ac:dyDescent="0.2">
      <c r="A43" s="52" t="s">
        <v>39</v>
      </c>
    </row>
    <row r="44" spans="1:1" ht="25.5" x14ac:dyDescent="0.2">
      <c r="A44" s="52" t="s">
        <v>40</v>
      </c>
    </row>
    <row r="45" spans="1:1" ht="25.5" x14ac:dyDescent="0.2">
      <c r="A45" s="52" t="s">
        <v>41</v>
      </c>
    </row>
    <row r="46" spans="1:1" ht="51" x14ac:dyDescent="0.2">
      <c r="A46" s="52" t="s">
        <v>42</v>
      </c>
    </row>
    <row r="47" spans="1:1" ht="38.25" x14ac:dyDescent="0.2">
      <c r="A47" s="52" t="s">
        <v>43</v>
      </c>
    </row>
    <row r="48" spans="1:1" ht="25.5" x14ac:dyDescent="0.2">
      <c r="A48" s="52"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321" t="s">
        <v>120</v>
      </c>
      <c r="B1" s="322"/>
      <c r="C1" s="322"/>
      <c r="D1" s="322"/>
      <c r="E1" s="322"/>
      <c r="F1" s="322"/>
      <c r="G1" s="322"/>
      <c r="H1" s="323"/>
    </row>
    <row r="2" spans="1:8" s="2" customFormat="1" ht="24.75" customHeight="1" x14ac:dyDescent="0.2">
      <c r="A2" s="36" t="s">
        <v>121</v>
      </c>
      <c r="B2" s="320" t="s">
        <v>122</v>
      </c>
      <c r="C2" s="320"/>
      <c r="D2" s="320"/>
      <c r="E2" s="320"/>
      <c r="F2" s="320"/>
      <c r="G2" s="320"/>
    </row>
    <row r="3" spans="1:8" s="3" customFormat="1" ht="51.75" customHeight="1" thickBot="1" x14ac:dyDescent="0.3">
      <c r="A3" s="17" t="s">
        <v>123</v>
      </c>
      <c r="B3" s="35" t="s">
        <v>116</v>
      </c>
      <c r="C3" s="17" t="s">
        <v>98</v>
      </c>
      <c r="D3" s="35" t="s">
        <v>66</v>
      </c>
      <c r="E3" s="61" t="s">
        <v>67</v>
      </c>
      <c r="F3" s="61" t="s">
        <v>68</v>
      </c>
      <c r="G3" s="61" t="s">
        <v>69</v>
      </c>
      <c r="H3" s="61" t="s">
        <v>70</v>
      </c>
    </row>
    <row r="4" spans="1:8" ht="30" customHeight="1" x14ac:dyDescent="0.2">
      <c r="A4" s="7"/>
      <c r="B4" s="7"/>
      <c r="C4" s="83"/>
      <c r="D4" s="83"/>
      <c r="E4" s="8"/>
      <c r="F4" s="8"/>
      <c r="G4" s="8"/>
      <c r="H4" s="8"/>
    </row>
    <row r="5" spans="1:8" ht="30" customHeight="1" x14ac:dyDescent="0.2">
      <c r="A5" s="6"/>
      <c r="B5" s="6"/>
      <c r="C5" s="84"/>
      <c r="D5" s="84"/>
      <c r="E5" s="4"/>
      <c r="F5" s="4"/>
      <c r="G5" s="4"/>
      <c r="H5" s="4"/>
    </row>
    <row r="6" spans="1:8" ht="30" customHeight="1" x14ac:dyDescent="0.2">
      <c r="A6" s="6"/>
      <c r="B6" s="6"/>
      <c r="C6" s="84"/>
      <c r="D6" s="84"/>
      <c r="E6" s="4"/>
      <c r="F6" s="4"/>
      <c r="G6" s="4"/>
      <c r="H6" s="4"/>
    </row>
    <row r="7" spans="1:8" ht="30" customHeight="1" x14ac:dyDescent="0.2">
      <c r="A7" s="6"/>
      <c r="B7" s="6"/>
      <c r="C7" s="84"/>
      <c r="D7" s="84"/>
      <c r="E7" s="4"/>
      <c r="F7" s="4"/>
      <c r="G7" s="4"/>
      <c r="H7" s="4"/>
    </row>
    <row r="8" spans="1:8" ht="30" customHeight="1" x14ac:dyDescent="0.2">
      <c r="A8" s="6"/>
      <c r="B8" s="6"/>
      <c r="C8" s="84"/>
      <c r="D8" s="84"/>
      <c r="E8" s="4"/>
      <c r="F8" s="4"/>
      <c r="G8" s="4"/>
      <c r="H8" s="4"/>
    </row>
    <row r="9" spans="1:8" ht="30" customHeight="1" x14ac:dyDescent="0.2">
      <c r="A9" s="6"/>
      <c r="B9" s="6"/>
      <c r="C9" s="84"/>
      <c r="D9" s="84"/>
      <c r="E9" s="4"/>
      <c r="F9" s="4"/>
      <c r="G9" s="4"/>
      <c r="H9" s="4"/>
    </row>
    <row r="10" spans="1:8" ht="30" customHeight="1" x14ac:dyDescent="0.2">
      <c r="A10" s="6"/>
      <c r="B10" s="6"/>
      <c r="C10" s="84"/>
      <c r="D10" s="8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329" t="s">
        <v>124</v>
      </c>
      <c r="B1" s="330"/>
      <c r="C1" s="330"/>
      <c r="D1" s="330"/>
      <c r="E1" s="330"/>
      <c r="F1" s="330"/>
      <c r="G1" s="330"/>
      <c r="H1" s="330"/>
      <c r="I1" s="330"/>
      <c r="J1" s="330"/>
      <c r="K1" s="330"/>
      <c r="L1" s="330"/>
      <c r="M1" s="330"/>
      <c r="N1" s="331"/>
    </row>
    <row r="2" spans="1:14" ht="21" customHeight="1" x14ac:dyDescent="0.2">
      <c r="A2" s="36" t="s">
        <v>121</v>
      </c>
      <c r="B2" s="338" t="s">
        <v>122</v>
      </c>
      <c r="C2" s="338"/>
      <c r="D2" s="338"/>
      <c r="E2" s="338"/>
      <c r="F2" s="338"/>
      <c r="G2" s="338"/>
      <c r="H2" s="338"/>
      <c r="I2" s="338"/>
      <c r="J2" s="338"/>
      <c r="K2" s="338"/>
      <c r="L2" s="338"/>
      <c r="M2" s="338"/>
      <c r="N2" s="338"/>
    </row>
    <row r="3" spans="1:14" ht="32.25" customHeight="1" thickBot="1" x14ac:dyDescent="0.25">
      <c r="A3" s="213" t="s">
        <v>123</v>
      </c>
      <c r="B3" s="228" t="s">
        <v>125</v>
      </c>
      <c r="C3" s="213" t="s">
        <v>126</v>
      </c>
      <c r="D3" s="213" t="s">
        <v>97</v>
      </c>
      <c r="E3" s="213" t="s">
        <v>98</v>
      </c>
      <c r="F3" s="213" t="s">
        <v>127</v>
      </c>
      <c r="G3" s="213" t="s">
        <v>128</v>
      </c>
      <c r="H3" s="213" t="s">
        <v>129</v>
      </c>
      <c r="I3" s="213" t="s">
        <v>130</v>
      </c>
      <c r="J3" s="213" t="s">
        <v>131</v>
      </c>
      <c r="K3" s="325" t="s">
        <v>132</v>
      </c>
      <c r="L3" s="326"/>
      <c r="M3" s="325" t="s">
        <v>133</v>
      </c>
      <c r="N3" s="326"/>
    </row>
    <row r="4" spans="1:14" ht="58.5" customHeight="1" x14ac:dyDescent="0.2">
      <c r="A4" s="324"/>
      <c r="B4" s="324"/>
      <c r="C4" s="324"/>
      <c r="D4" s="212"/>
      <c r="E4" s="222"/>
      <c r="F4" s="324"/>
      <c r="G4" s="324"/>
      <c r="H4" s="324"/>
      <c r="I4" s="212"/>
      <c r="J4" s="324"/>
      <c r="K4" s="18" t="s">
        <v>134</v>
      </c>
      <c r="L4" s="18" t="s">
        <v>135</v>
      </c>
      <c r="M4" s="18" t="s">
        <v>134</v>
      </c>
      <c r="N4" s="18" t="s">
        <v>135</v>
      </c>
    </row>
    <row r="5" spans="1:14" ht="13.5" thickBot="1" x14ac:dyDescent="0.25">
      <c r="A5" s="19">
        <v>1</v>
      </c>
      <c r="B5" s="19">
        <v>2</v>
      </c>
      <c r="C5" s="19">
        <v>3</v>
      </c>
      <c r="D5" s="20">
        <v>4</v>
      </c>
      <c r="E5" s="20">
        <v>5</v>
      </c>
      <c r="F5" s="19">
        <v>6</v>
      </c>
      <c r="G5" s="19">
        <v>7</v>
      </c>
      <c r="H5" s="19">
        <v>8</v>
      </c>
      <c r="I5" s="20">
        <v>9</v>
      </c>
      <c r="J5" s="19">
        <v>10</v>
      </c>
      <c r="K5" s="327">
        <v>11</v>
      </c>
      <c r="L5" s="328"/>
      <c r="M5" s="327">
        <v>12</v>
      </c>
      <c r="N5" s="328"/>
    </row>
    <row r="6" spans="1:14" x14ac:dyDescent="0.2">
      <c r="A6" s="336" t="s">
        <v>122</v>
      </c>
      <c r="B6" s="337"/>
      <c r="C6" s="337"/>
      <c r="D6" s="13"/>
      <c r="E6" s="13"/>
      <c r="F6" s="13"/>
      <c r="G6" s="13"/>
      <c r="H6" s="13"/>
      <c r="I6" s="336"/>
      <c r="J6" s="13"/>
      <c r="K6" s="22"/>
      <c r="L6" s="22"/>
      <c r="M6" s="22"/>
      <c r="N6" s="22"/>
    </row>
    <row r="7" spans="1:14" x14ac:dyDescent="0.2">
      <c r="A7" s="334"/>
      <c r="B7" s="332"/>
      <c r="C7" s="332"/>
      <c r="D7" s="14"/>
      <c r="E7" s="14"/>
      <c r="F7" s="14"/>
      <c r="G7" s="14"/>
      <c r="H7" s="14"/>
      <c r="I7" s="334"/>
      <c r="J7" s="14"/>
      <c r="K7" s="21"/>
      <c r="L7" s="21"/>
      <c r="M7" s="21"/>
      <c r="N7" s="21"/>
    </row>
    <row r="8" spans="1:14" x14ac:dyDescent="0.2">
      <c r="A8" s="334"/>
      <c r="B8" s="332"/>
      <c r="C8" s="332"/>
      <c r="D8" s="14"/>
      <c r="E8" s="14"/>
      <c r="F8" s="14"/>
      <c r="G8" s="14"/>
      <c r="H8" s="14"/>
      <c r="I8" s="335"/>
      <c r="J8" s="14"/>
      <c r="K8" s="21"/>
      <c r="L8" s="21"/>
      <c r="M8" s="21"/>
      <c r="N8" s="21"/>
    </row>
    <row r="9" spans="1:14" x14ac:dyDescent="0.2">
      <c r="A9" s="334"/>
      <c r="B9" s="332"/>
      <c r="C9" s="332"/>
      <c r="D9" s="14"/>
      <c r="E9" s="14"/>
      <c r="F9" s="14"/>
      <c r="G9" s="14"/>
      <c r="H9" s="14"/>
      <c r="I9" s="333"/>
      <c r="J9" s="14"/>
      <c r="K9" s="21"/>
      <c r="L9" s="21"/>
      <c r="M9" s="21"/>
      <c r="N9" s="21"/>
    </row>
    <row r="10" spans="1:14" x14ac:dyDescent="0.2">
      <c r="A10" s="334"/>
      <c r="B10" s="332"/>
      <c r="C10" s="332"/>
      <c r="D10" s="14"/>
      <c r="E10" s="14"/>
      <c r="F10" s="14"/>
      <c r="G10" s="14"/>
      <c r="H10" s="14"/>
      <c r="I10" s="334"/>
      <c r="J10" s="14"/>
      <c r="K10" s="21"/>
      <c r="L10" s="21"/>
      <c r="M10" s="21"/>
      <c r="N10" s="21"/>
    </row>
    <row r="11" spans="1:14" x14ac:dyDescent="0.2">
      <c r="A11" s="334"/>
      <c r="B11" s="332"/>
      <c r="C11" s="332"/>
      <c r="D11" s="14"/>
      <c r="E11" s="14"/>
      <c r="F11" s="14"/>
      <c r="G11" s="14"/>
      <c r="H11" s="14"/>
      <c r="I11" s="335"/>
      <c r="J11" s="14"/>
      <c r="K11" s="21"/>
      <c r="L11" s="21"/>
      <c r="M11" s="21"/>
      <c r="N11" s="21"/>
    </row>
    <row r="12" spans="1:14" x14ac:dyDescent="0.2">
      <c r="A12" s="334"/>
      <c r="B12" s="332"/>
      <c r="C12" s="332"/>
      <c r="D12" s="14"/>
      <c r="E12" s="14"/>
      <c r="F12" s="14"/>
      <c r="G12" s="14"/>
      <c r="H12" s="14"/>
      <c r="I12" s="333"/>
      <c r="J12" s="14"/>
      <c r="K12" s="21"/>
      <c r="L12" s="21"/>
      <c r="M12" s="21"/>
      <c r="N12" s="21"/>
    </row>
    <row r="13" spans="1:14" x14ac:dyDescent="0.2">
      <c r="A13" s="334"/>
      <c r="B13" s="332"/>
      <c r="C13" s="332"/>
      <c r="D13" s="14"/>
      <c r="E13" s="14"/>
      <c r="F13" s="14"/>
      <c r="G13" s="14"/>
      <c r="H13" s="14"/>
      <c r="I13" s="334"/>
      <c r="J13" s="14"/>
      <c r="K13" s="21"/>
      <c r="L13" s="21"/>
      <c r="M13" s="21"/>
      <c r="N13" s="21"/>
    </row>
    <row r="14" spans="1:14" x14ac:dyDescent="0.2">
      <c r="A14" s="334"/>
      <c r="B14" s="332"/>
      <c r="C14" s="332"/>
      <c r="D14" s="14"/>
      <c r="E14" s="14"/>
      <c r="F14" s="14"/>
      <c r="G14" s="14"/>
      <c r="H14" s="14"/>
      <c r="I14" s="335"/>
      <c r="J14" s="14"/>
      <c r="K14" s="21"/>
      <c r="L14" s="21"/>
      <c r="M14" s="21"/>
      <c r="N14" s="21"/>
    </row>
    <row r="15" spans="1:14" x14ac:dyDescent="0.2">
      <c r="A15" s="334"/>
      <c r="B15" s="332"/>
      <c r="C15" s="332"/>
      <c r="D15" s="14"/>
      <c r="E15" s="14"/>
      <c r="F15" s="14"/>
      <c r="G15" s="14"/>
      <c r="H15" s="14"/>
      <c r="I15" s="333"/>
      <c r="J15" s="14"/>
      <c r="K15" s="21"/>
      <c r="L15" s="21"/>
      <c r="M15" s="21"/>
      <c r="N15" s="21"/>
    </row>
    <row r="16" spans="1:14" x14ac:dyDescent="0.2">
      <c r="A16" s="334"/>
      <c r="B16" s="332"/>
      <c r="C16" s="332"/>
      <c r="D16" s="14"/>
      <c r="E16" s="14"/>
      <c r="F16" s="14"/>
      <c r="G16" s="14"/>
      <c r="H16" s="14"/>
      <c r="I16" s="334"/>
      <c r="J16" s="14"/>
      <c r="K16" s="21"/>
      <c r="L16" s="21"/>
      <c r="M16" s="21"/>
      <c r="N16" s="21"/>
    </row>
    <row r="17" spans="1:14" x14ac:dyDescent="0.2">
      <c r="A17" s="334"/>
      <c r="B17" s="332"/>
      <c r="C17" s="332"/>
      <c r="D17" s="14"/>
      <c r="E17" s="14"/>
      <c r="F17" s="14"/>
      <c r="G17" s="14"/>
      <c r="H17" s="14"/>
      <c r="I17" s="335"/>
      <c r="J17" s="14"/>
      <c r="K17" s="21"/>
      <c r="L17" s="21"/>
      <c r="M17" s="21"/>
      <c r="N17" s="21"/>
    </row>
    <row r="18" spans="1:14" x14ac:dyDescent="0.2">
      <c r="A18" s="334"/>
      <c r="B18" s="332"/>
      <c r="C18" s="332"/>
      <c r="D18" s="14"/>
      <c r="E18" s="14"/>
      <c r="F18" s="14"/>
      <c r="G18" s="14"/>
      <c r="H18" s="14"/>
      <c r="I18" s="333"/>
      <c r="J18" s="14"/>
      <c r="K18" s="21"/>
      <c r="L18" s="21"/>
      <c r="M18" s="21"/>
      <c r="N18" s="21"/>
    </row>
    <row r="19" spans="1:14" x14ac:dyDescent="0.2">
      <c r="A19" s="334"/>
      <c r="B19" s="332"/>
      <c r="C19" s="332"/>
      <c r="D19" s="14"/>
      <c r="E19" s="14"/>
      <c r="F19" s="14"/>
      <c r="G19" s="14"/>
      <c r="H19" s="14"/>
      <c r="I19" s="334"/>
      <c r="J19" s="14"/>
      <c r="K19" s="21"/>
      <c r="L19" s="21"/>
      <c r="M19" s="21"/>
      <c r="N19" s="21"/>
    </row>
    <row r="20" spans="1:14" x14ac:dyDescent="0.2">
      <c r="A20" s="334"/>
      <c r="B20" s="332"/>
      <c r="C20" s="332"/>
      <c r="D20" s="14"/>
      <c r="E20" s="14"/>
      <c r="F20" s="14"/>
      <c r="G20" s="14"/>
      <c r="H20" s="14"/>
      <c r="I20" s="335"/>
      <c r="J20" s="14"/>
      <c r="K20" s="21"/>
      <c r="L20" s="21"/>
      <c r="M20" s="21"/>
      <c r="N20" s="21"/>
    </row>
    <row r="21" spans="1:14" x14ac:dyDescent="0.2">
      <c r="A21" s="334"/>
      <c r="B21" s="332"/>
      <c r="C21" s="332"/>
      <c r="D21" s="14"/>
      <c r="E21" s="14"/>
      <c r="F21" s="14"/>
      <c r="G21" s="14"/>
      <c r="H21" s="14"/>
      <c r="I21" s="333"/>
      <c r="J21" s="14"/>
      <c r="K21" s="21"/>
      <c r="L21" s="21"/>
      <c r="M21" s="21"/>
      <c r="N21" s="21"/>
    </row>
    <row r="22" spans="1:14" x14ac:dyDescent="0.2">
      <c r="A22" s="334"/>
      <c r="B22" s="332"/>
      <c r="C22" s="332"/>
      <c r="D22" s="14"/>
      <c r="E22" s="14"/>
      <c r="F22" s="14"/>
      <c r="G22" s="14"/>
      <c r="H22" s="14"/>
      <c r="I22" s="334"/>
      <c r="J22" s="14"/>
      <c r="K22" s="21"/>
      <c r="L22" s="21"/>
      <c r="M22" s="21"/>
      <c r="N22" s="21"/>
    </row>
    <row r="23" spans="1:14" x14ac:dyDescent="0.2">
      <c r="A23" s="335"/>
      <c r="B23" s="332"/>
      <c r="C23" s="332"/>
      <c r="D23" s="14"/>
      <c r="E23" s="14"/>
      <c r="F23" s="14"/>
      <c r="G23" s="14"/>
      <c r="H23" s="14"/>
      <c r="I23" s="335"/>
      <c r="J23" s="14"/>
      <c r="K23" s="21"/>
      <c r="L23" s="21"/>
      <c r="M23" s="21"/>
      <c r="N23" s="21"/>
    </row>
    <row r="24" spans="1:14" x14ac:dyDescent="0.2">
      <c r="A24" s="333" t="s">
        <v>122</v>
      </c>
      <c r="B24" s="332"/>
      <c r="C24" s="332"/>
      <c r="D24" s="14"/>
      <c r="E24" s="14"/>
      <c r="F24" s="14"/>
      <c r="G24" s="14"/>
      <c r="H24" s="14"/>
      <c r="I24" s="333"/>
      <c r="J24" s="14"/>
      <c r="K24" s="21"/>
      <c r="L24" s="21"/>
      <c r="M24" s="21"/>
      <c r="N24" s="21"/>
    </row>
    <row r="25" spans="1:14" x14ac:dyDescent="0.2">
      <c r="A25" s="334"/>
      <c r="B25" s="332"/>
      <c r="C25" s="332"/>
      <c r="D25" s="14"/>
      <c r="E25" s="14"/>
      <c r="F25" s="14"/>
      <c r="G25" s="14"/>
      <c r="H25" s="14"/>
      <c r="I25" s="334"/>
      <c r="J25" s="14"/>
      <c r="K25" s="21"/>
      <c r="L25" s="21"/>
      <c r="M25" s="21"/>
      <c r="N25" s="21"/>
    </row>
    <row r="26" spans="1:14" x14ac:dyDescent="0.2">
      <c r="A26" s="334"/>
      <c r="B26" s="332"/>
      <c r="C26" s="332"/>
      <c r="D26" s="14"/>
      <c r="E26" s="14"/>
      <c r="F26" s="14"/>
      <c r="G26" s="14"/>
      <c r="H26" s="14"/>
      <c r="I26" s="335"/>
      <c r="J26" s="14"/>
      <c r="K26" s="21"/>
      <c r="L26" s="21"/>
      <c r="M26" s="21"/>
      <c r="N26" s="21"/>
    </row>
    <row r="27" spans="1:14" x14ac:dyDescent="0.2">
      <c r="A27" s="334"/>
      <c r="B27" s="332"/>
      <c r="C27" s="332"/>
      <c r="D27" s="14"/>
      <c r="E27" s="14"/>
      <c r="F27" s="14"/>
      <c r="G27" s="14"/>
      <c r="H27" s="14"/>
      <c r="I27" s="333"/>
      <c r="J27" s="14"/>
      <c r="K27" s="21"/>
      <c r="L27" s="21"/>
      <c r="M27" s="21"/>
      <c r="N27" s="21"/>
    </row>
    <row r="28" spans="1:14" x14ac:dyDescent="0.2">
      <c r="A28" s="334"/>
      <c r="B28" s="332"/>
      <c r="C28" s="332"/>
      <c r="D28" s="14"/>
      <c r="E28" s="14"/>
      <c r="F28" s="14"/>
      <c r="G28" s="14"/>
      <c r="H28" s="14"/>
      <c r="I28" s="334"/>
      <c r="J28" s="14"/>
      <c r="K28" s="21"/>
      <c r="L28" s="21"/>
      <c r="M28" s="21"/>
      <c r="N28" s="21"/>
    </row>
    <row r="29" spans="1:14" x14ac:dyDescent="0.2">
      <c r="A29" s="334"/>
      <c r="B29" s="332"/>
      <c r="C29" s="332"/>
      <c r="D29" s="14"/>
      <c r="E29" s="14"/>
      <c r="F29" s="14"/>
      <c r="G29" s="14"/>
      <c r="H29" s="14"/>
      <c r="I29" s="335"/>
      <c r="J29" s="14"/>
      <c r="K29" s="21"/>
      <c r="L29" s="21"/>
      <c r="M29" s="21"/>
      <c r="N29" s="21"/>
    </row>
    <row r="30" spans="1:14" x14ac:dyDescent="0.2">
      <c r="A30" s="334"/>
      <c r="B30" s="332"/>
      <c r="C30" s="332"/>
      <c r="D30" s="14"/>
      <c r="E30" s="14"/>
      <c r="F30" s="14"/>
      <c r="G30" s="14"/>
      <c r="H30" s="14"/>
      <c r="I30" s="333"/>
      <c r="J30" s="14"/>
      <c r="K30" s="21"/>
      <c r="L30" s="21"/>
      <c r="M30" s="21"/>
      <c r="N30" s="21"/>
    </row>
    <row r="31" spans="1:14" x14ac:dyDescent="0.2">
      <c r="A31" s="334"/>
      <c r="B31" s="332"/>
      <c r="C31" s="332"/>
      <c r="D31" s="14"/>
      <c r="E31" s="14"/>
      <c r="F31" s="14"/>
      <c r="G31" s="14"/>
      <c r="H31" s="14"/>
      <c r="I31" s="334"/>
      <c r="J31" s="14"/>
      <c r="K31" s="21"/>
      <c r="L31" s="21"/>
      <c r="M31" s="21"/>
      <c r="N31" s="21"/>
    </row>
    <row r="32" spans="1:14" x14ac:dyDescent="0.2">
      <c r="A32" s="335"/>
      <c r="B32" s="332"/>
      <c r="C32" s="332"/>
      <c r="D32" s="14"/>
      <c r="E32" s="14"/>
      <c r="F32" s="14"/>
      <c r="G32" s="14"/>
      <c r="H32" s="14"/>
      <c r="I32" s="335"/>
      <c r="J32" s="14"/>
      <c r="K32" s="21"/>
      <c r="L32" s="21"/>
      <c r="M32" s="21"/>
      <c r="N32" s="21"/>
    </row>
    <row r="34" spans="1:14" ht="15" x14ac:dyDescent="0.25">
      <c r="A34" s="59" t="s">
        <v>71</v>
      </c>
    </row>
    <row r="35" spans="1:14" ht="14.25" x14ac:dyDescent="0.2">
      <c r="A35" s="339" t="s">
        <v>136</v>
      </c>
      <c r="B35" s="339"/>
      <c r="C35" s="339"/>
      <c r="D35" s="339"/>
      <c r="E35" s="339"/>
      <c r="F35" s="339"/>
      <c r="G35" s="339"/>
      <c r="H35" s="339"/>
      <c r="I35" s="339"/>
      <c r="J35" s="339"/>
      <c r="K35" s="339"/>
      <c r="L35" s="339"/>
      <c r="M35" s="339"/>
      <c r="N35" s="339"/>
    </row>
    <row r="36" spans="1:14" ht="7.5" customHeight="1" x14ac:dyDescent="0.2">
      <c r="A36" s="340"/>
      <c r="B36" s="340"/>
      <c r="C36" s="340"/>
      <c r="D36" s="340"/>
      <c r="E36" s="340"/>
      <c r="F36" s="340"/>
      <c r="G36" s="340"/>
      <c r="H36" s="340"/>
      <c r="I36" s="340"/>
      <c r="J36" s="340"/>
      <c r="K36" s="340"/>
      <c r="L36" s="340"/>
      <c r="M36" s="340"/>
      <c r="N36" s="340"/>
    </row>
    <row r="37" spans="1:14" ht="14.25" customHeight="1" x14ac:dyDescent="0.2">
      <c r="A37" s="253" t="s">
        <v>137</v>
      </c>
      <c r="B37" s="253"/>
      <c r="C37" s="253"/>
      <c r="D37" s="253"/>
      <c r="E37" s="253"/>
      <c r="F37" s="253"/>
      <c r="G37" s="253"/>
      <c r="H37" s="253"/>
      <c r="I37" s="253"/>
      <c r="J37" s="253"/>
      <c r="K37" s="253"/>
      <c r="L37" s="253"/>
      <c r="M37" s="253"/>
      <c r="N37" s="253"/>
    </row>
    <row r="38" spans="1:14" x14ac:dyDescent="0.2">
      <c r="A38" s="253"/>
      <c r="B38" s="253"/>
      <c r="C38" s="253"/>
      <c r="D38" s="253"/>
      <c r="E38" s="253"/>
      <c r="F38" s="253"/>
      <c r="G38" s="253"/>
      <c r="H38" s="253"/>
      <c r="I38" s="253"/>
      <c r="J38" s="253"/>
      <c r="K38" s="253"/>
      <c r="L38" s="253"/>
      <c r="M38" s="253"/>
      <c r="N38" s="253"/>
    </row>
    <row r="39" spans="1:14" ht="8.1" customHeight="1" x14ac:dyDescent="0.2"/>
    <row r="40" spans="1:14" x14ac:dyDescent="0.2">
      <c r="A40" s="341" t="s">
        <v>138</v>
      </c>
      <c r="B40" s="341"/>
      <c r="C40" s="341"/>
      <c r="D40" s="341"/>
      <c r="E40" s="341"/>
      <c r="F40" s="341"/>
      <c r="G40" s="341"/>
      <c r="H40" s="341"/>
      <c r="I40" s="341"/>
      <c r="J40" s="341"/>
      <c r="K40" s="341"/>
      <c r="L40" s="341"/>
      <c r="M40" s="341"/>
      <c r="N40" s="341"/>
    </row>
    <row r="41" spans="1:14" ht="16.5" customHeight="1" x14ac:dyDescent="0.2">
      <c r="A41" s="341"/>
      <c r="B41" s="341"/>
      <c r="C41" s="341"/>
      <c r="D41" s="341"/>
      <c r="E41" s="341"/>
      <c r="F41" s="341"/>
      <c r="G41" s="341"/>
      <c r="H41" s="341"/>
      <c r="I41" s="341"/>
      <c r="J41" s="341"/>
      <c r="K41" s="341"/>
      <c r="L41" s="341"/>
      <c r="M41" s="341"/>
      <c r="N41" s="341"/>
    </row>
    <row r="42" spans="1:14" ht="8.1" customHeight="1" x14ac:dyDescent="0.2"/>
    <row r="43" spans="1:14" ht="12.75" customHeight="1" x14ac:dyDescent="0.2">
      <c r="A43" s="341" t="s">
        <v>139</v>
      </c>
      <c r="B43" s="341"/>
      <c r="C43" s="341"/>
      <c r="D43" s="341"/>
      <c r="E43" s="341"/>
      <c r="F43" s="341"/>
      <c r="G43" s="341"/>
      <c r="H43" s="341"/>
      <c r="I43" s="341"/>
      <c r="J43" s="341"/>
      <c r="K43" s="341"/>
      <c r="L43" s="341"/>
      <c r="M43" s="341"/>
      <c r="N43" s="341"/>
    </row>
    <row r="44" spans="1:14" ht="12.75" customHeight="1" x14ac:dyDescent="0.2">
      <c r="A44" s="341"/>
      <c r="B44" s="341"/>
      <c r="C44" s="341"/>
      <c r="D44" s="341"/>
      <c r="E44" s="341"/>
      <c r="F44" s="341"/>
      <c r="G44" s="341"/>
      <c r="H44" s="341"/>
      <c r="I44" s="341"/>
      <c r="J44" s="341"/>
      <c r="K44" s="341"/>
      <c r="L44" s="341"/>
      <c r="M44" s="341"/>
      <c r="N44" s="341"/>
    </row>
    <row r="45" spans="1:14" ht="12.75" customHeight="1" x14ac:dyDescent="0.2">
      <c r="A45" s="341"/>
      <c r="B45" s="341"/>
      <c r="C45" s="341"/>
      <c r="D45" s="341"/>
      <c r="E45" s="341"/>
      <c r="F45" s="341"/>
      <c r="G45" s="341"/>
      <c r="H45" s="341"/>
      <c r="I45" s="341"/>
      <c r="J45" s="341"/>
      <c r="K45" s="341"/>
      <c r="L45" s="341"/>
      <c r="M45" s="341"/>
      <c r="N45" s="341"/>
    </row>
    <row r="46" spans="1:14" ht="12.75" customHeight="1" x14ac:dyDescent="0.2">
      <c r="A46" s="341"/>
      <c r="B46" s="341"/>
      <c r="C46" s="341"/>
      <c r="D46" s="341"/>
      <c r="E46" s="341"/>
      <c r="F46" s="341"/>
      <c r="G46" s="341"/>
      <c r="H46" s="341"/>
      <c r="I46" s="341"/>
      <c r="J46" s="341"/>
      <c r="K46" s="341"/>
      <c r="L46" s="341"/>
      <c r="M46" s="341"/>
      <c r="N46" s="341"/>
    </row>
    <row r="47" spans="1:14" ht="22.5" customHeight="1" x14ac:dyDescent="0.2">
      <c r="A47" s="341"/>
      <c r="B47" s="341"/>
      <c r="C47" s="341"/>
      <c r="D47" s="341"/>
      <c r="E47" s="341"/>
      <c r="F47" s="341"/>
      <c r="G47" s="341"/>
      <c r="H47" s="341"/>
      <c r="I47" s="341"/>
      <c r="J47" s="341"/>
      <c r="K47" s="341"/>
      <c r="L47" s="341"/>
      <c r="M47" s="341"/>
      <c r="N47" s="341"/>
    </row>
    <row r="48" spans="1:14" ht="8.1" customHeight="1" x14ac:dyDescent="0.2"/>
    <row r="49" spans="1:14" ht="14.25" x14ac:dyDescent="0.2">
      <c r="A49" s="339" t="s">
        <v>140</v>
      </c>
      <c r="B49" s="339"/>
      <c r="C49" s="339"/>
      <c r="D49" s="339"/>
      <c r="E49" s="339"/>
      <c r="F49" s="339"/>
      <c r="G49" s="339"/>
      <c r="H49" s="339"/>
      <c r="I49" s="339"/>
      <c r="J49" s="339"/>
      <c r="K49" s="339"/>
      <c r="L49" s="339"/>
      <c r="M49" s="339"/>
      <c r="N49" s="339"/>
    </row>
    <row r="50" spans="1:14" ht="8.1" customHeight="1" x14ac:dyDescent="0.2"/>
    <row r="51" spans="1:14" ht="14.25" x14ac:dyDescent="0.2">
      <c r="A51" s="339" t="s">
        <v>141</v>
      </c>
      <c r="B51" s="339"/>
      <c r="C51" s="339"/>
      <c r="D51" s="339"/>
      <c r="E51" s="339"/>
      <c r="F51" s="339"/>
      <c r="G51" s="339"/>
      <c r="H51" s="339"/>
      <c r="I51" s="339"/>
      <c r="J51" s="339"/>
      <c r="K51" s="339"/>
      <c r="L51" s="339"/>
      <c r="M51" s="339"/>
      <c r="N51" s="339"/>
    </row>
    <row r="52" spans="1:14" ht="8.1" customHeight="1" x14ac:dyDescent="0.2"/>
    <row r="53" spans="1:14" ht="14.25" x14ac:dyDescent="0.2">
      <c r="A53" s="339" t="s">
        <v>142</v>
      </c>
      <c r="B53" s="339"/>
      <c r="C53" s="339"/>
      <c r="D53" s="339"/>
      <c r="E53" s="339"/>
      <c r="F53" s="339"/>
      <c r="G53" s="339"/>
      <c r="H53" s="339"/>
      <c r="I53" s="339"/>
      <c r="J53" s="339"/>
      <c r="K53" s="339"/>
      <c r="L53" s="339"/>
      <c r="M53" s="339"/>
      <c r="N53" s="33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329" t="s">
        <v>143</v>
      </c>
      <c r="B1" s="330"/>
      <c r="C1" s="330"/>
      <c r="D1" s="330"/>
      <c r="E1" s="330"/>
      <c r="F1" s="330"/>
      <c r="G1" s="330"/>
      <c r="H1" s="331"/>
    </row>
    <row r="2" spans="1:8" ht="21" customHeight="1" x14ac:dyDescent="0.2">
      <c r="A2" s="36" t="s">
        <v>121</v>
      </c>
      <c r="B2" s="320" t="s">
        <v>122</v>
      </c>
      <c r="C2" s="320"/>
      <c r="D2" s="320"/>
      <c r="E2" s="320"/>
      <c r="F2" s="320"/>
      <c r="G2" s="320"/>
      <c r="H2" s="320"/>
    </row>
    <row r="3" spans="1:8" ht="32.25" customHeight="1" x14ac:dyDescent="0.2">
      <c r="A3" s="213" t="s">
        <v>123</v>
      </c>
      <c r="B3" s="213" t="s">
        <v>144</v>
      </c>
      <c r="C3" s="228" t="s">
        <v>145</v>
      </c>
      <c r="D3" s="213" t="s">
        <v>98</v>
      </c>
      <c r="E3" s="213" t="s">
        <v>127</v>
      </c>
      <c r="F3" s="213" t="s">
        <v>128</v>
      </c>
      <c r="G3" s="213" t="s">
        <v>129</v>
      </c>
      <c r="H3" s="213" t="s">
        <v>146</v>
      </c>
    </row>
    <row r="4" spans="1:8" ht="27.75" customHeight="1" x14ac:dyDescent="0.2">
      <c r="A4" s="324"/>
      <c r="B4" s="324"/>
      <c r="C4" s="212"/>
      <c r="D4" s="222"/>
      <c r="E4" s="324"/>
      <c r="F4" s="324"/>
      <c r="G4" s="324"/>
      <c r="H4" s="212"/>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9" t="s">
        <v>71</v>
      </c>
    </row>
    <row r="15" spans="1:8" ht="14.25" x14ac:dyDescent="0.2">
      <c r="A15" s="253" t="s">
        <v>136</v>
      </c>
      <c r="B15" s="253"/>
      <c r="C15" s="253"/>
      <c r="D15" s="253"/>
      <c r="E15" s="253"/>
      <c r="F15" s="253"/>
      <c r="G15" s="253"/>
      <c r="H15" s="253"/>
    </row>
    <row r="16" spans="1:8" ht="8.1" customHeight="1" x14ac:dyDescent="0.2"/>
    <row r="17" spans="1:8" ht="33.75" customHeight="1" x14ac:dyDescent="0.2">
      <c r="A17" s="343" t="s">
        <v>147</v>
      </c>
      <c r="B17" s="253"/>
      <c r="C17" s="253"/>
      <c r="D17" s="253"/>
      <c r="E17" s="253"/>
      <c r="F17" s="253"/>
      <c r="G17" s="253"/>
      <c r="H17" s="253"/>
    </row>
    <row r="18" spans="1:8" ht="8.1" customHeight="1" x14ac:dyDescent="0.2"/>
    <row r="19" spans="1:8" x14ac:dyDescent="0.2">
      <c r="A19" s="342" t="s">
        <v>148</v>
      </c>
      <c r="B19" s="341"/>
      <c r="C19" s="341"/>
      <c r="D19" s="341"/>
      <c r="E19" s="341"/>
      <c r="F19" s="341"/>
      <c r="G19" s="341"/>
      <c r="H19" s="341"/>
    </row>
    <row r="20" spans="1:8" ht="18" customHeight="1" x14ac:dyDescent="0.2">
      <c r="A20" s="341"/>
      <c r="B20" s="341"/>
      <c r="C20" s="341"/>
      <c r="D20" s="341"/>
      <c r="E20" s="341"/>
      <c r="F20" s="341"/>
      <c r="G20" s="341"/>
      <c r="H20" s="341"/>
    </row>
    <row r="21" spans="1:8" ht="8.1" customHeight="1" x14ac:dyDescent="0.2"/>
    <row r="22" spans="1:8" ht="15.75" customHeight="1" x14ac:dyDescent="0.2">
      <c r="A22" s="342" t="s">
        <v>149</v>
      </c>
      <c r="B22" s="341"/>
      <c r="C22" s="341"/>
      <c r="D22" s="341"/>
      <c r="E22" s="341"/>
      <c r="F22" s="341"/>
      <c r="G22" s="341"/>
      <c r="H22" s="341"/>
    </row>
    <row r="23" spans="1:8" x14ac:dyDescent="0.2">
      <c r="A23" s="341"/>
      <c r="B23" s="341"/>
      <c r="C23" s="341"/>
      <c r="D23" s="341"/>
      <c r="E23" s="341"/>
      <c r="F23" s="341"/>
      <c r="G23" s="341"/>
      <c r="H23" s="341"/>
    </row>
    <row r="24" spans="1:8" ht="16.5" customHeight="1" x14ac:dyDescent="0.2">
      <c r="A24" s="341"/>
      <c r="B24" s="341"/>
      <c r="C24" s="341"/>
      <c r="D24" s="341"/>
      <c r="E24" s="341"/>
      <c r="F24" s="341"/>
      <c r="G24" s="341"/>
      <c r="H24" s="34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62" t="s">
        <v>150</v>
      </c>
      <c r="B1" s="344" t="s">
        <v>151</v>
      </c>
      <c r="C1" s="344"/>
      <c r="D1" s="344"/>
      <c r="E1" s="344"/>
      <c r="F1" s="344"/>
      <c r="G1" s="344"/>
      <c r="H1" s="344"/>
      <c r="I1" s="344"/>
      <c r="J1" s="344"/>
    </row>
    <row r="2" spans="1:10" ht="5.25" customHeight="1" thickBot="1" x14ac:dyDescent="0.25"/>
    <row r="3" spans="1:10" ht="26.25" thickTop="1" x14ac:dyDescent="0.2">
      <c r="A3" s="63" t="s">
        <v>123</v>
      </c>
      <c r="B3" s="64" t="s">
        <v>152</v>
      </c>
      <c r="C3" s="64" t="s">
        <v>153</v>
      </c>
      <c r="D3" s="64" t="s">
        <v>154</v>
      </c>
      <c r="E3" s="64" t="s">
        <v>155</v>
      </c>
      <c r="F3" s="38" t="s">
        <v>58</v>
      </c>
      <c r="G3" s="64" t="s">
        <v>156</v>
      </c>
      <c r="H3" s="64" t="s">
        <v>153</v>
      </c>
      <c r="I3" s="64" t="s">
        <v>154</v>
      </c>
      <c r="J3" s="65" t="s">
        <v>155</v>
      </c>
    </row>
    <row r="4" spans="1:10" ht="10.5" customHeight="1" thickBot="1" x14ac:dyDescent="0.25">
      <c r="A4" s="66">
        <v>1</v>
      </c>
      <c r="B4" s="67">
        <v>2</v>
      </c>
      <c r="C4" s="67">
        <v>3</v>
      </c>
      <c r="D4" s="67">
        <v>4</v>
      </c>
      <c r="E4" s="67" t="s">
        <v>157</v>
      </c>
      <c r="F4" s="68">
        <v>6</v>
      </c>
      <c r="G4" s="67">
        <v>7</v>
      </c>
      <c r="H4" s="67">
        <v>8</v>
      </c>
      <c r="I4" s="67">
        <v>9</v>
      </c>
      <c r="J4" s="69" t="s">
        <v>158</v>
      </c>
    </row>
    <row r="5" spans="1:10" ht="20.100000000000001" customHeight="1" thickTop="1" x14ac:dyDescent="0.2">
      <c r="A5" s="345" t="s">
        <v>159</v>
      </c>
      <c r="B5" s="348"/>
      <c r="C5" s="350"/>
      <c r="D5" s="350"/>
      <c r="E5" s="350">
        <f>+C5*D5</f>
        <v>0</v>
      </c>
      <c r="F5" s="353" t="s">
        <v>160</v>
      </c>
      <c r="G5" s="86"/>
      <c r="H5" s="25"/>
      <c r="I5" s="25"/>
      <c r="J5" s="26">
        <f t="shared" ref="J5:J37" si="0">+H5*I5</f>
        <v>0</v>
      </c>
    </row>
    <row r="6" spans="1:10" ht="20.100000000000001" customHeight="1" x14ac:dyDescent="0.2">
      <c r="A6" s="346"/>
      <c r="B6" s="349"/>
      <c r="C6" s="351"/>
      <c r="D6" s="351"/>
      <c r="E6" s="351"/>
      <c r="F6" s="354"/>
      <c r="G6" s="87"/>
      <c r="H6" s="27"/>
      <c r="I6" s="27"/>
      <c r="J6" s="28">
        <f t="shared" si="0"/>
        <v>0</v>
      </c>
    </row>
    <row r="7" spans="1:10" ht="20.100000000000001" customHeight="1" x14ac:dyDescent="0.2">
      <c r="A7" s="346"/>
      <c r="B7" s="349"/>
      <c r="C7" s="352"/>
      <c r="D7" s="352"/>
      <c r="E7" s="352"/>
      <c r="F7" s="354"/>
      <c r="G7" s="87"/>
      <c r="H7" s="27"/>
      <c r="I7" s="27"/>
      <c r="J7" s="28">
        <f t="shared" si="0"/>
        <v>0</v>
      </c>
    </row>
    <row r="8" spans="1:10" ht="20.100000000000001" customHeight="1" x14ac:dyDescent="0.2">
      <c r="A8" s="346"/>
      <c r="B8" s="349"/>
      <c r="C8" s="355"/>
      <c r="D8" s="355"/>
      <c r="E8" s="355">
        <f>+C8*D8</f>
        <v>0</v>
      </c>
      <c r="F8" s="359" t="s">
        <v>161</v>
      </c>
      <c r="G8" s="87"/>
      <c r="H8" s="27"/>
      <c r="I8" s="27"/>
      <c r="J8" s="28">
        <f t="shared" si="0"/>
        <v>0</v>
      </c>
    </row>
    <row r="9" spans="1:10" ht="20.100000000000001" customHeight="1" x14ac:dyDescent="0.2">
      <c r="A9" s="346"/>
      <c r="B9" s="349"/>
      <c r="C9" s="351"/>
      <c r="D9" s="351"/>
      <c r="E9" s="351"/>
      <c r="F9" s="354"/>
      <c r="G9" s="87"/>
      <c r="H9" s="27"/>
      <c r="I9" s="27"/>
      <c r="J9" s="28">
        <f t="shared" si="0"/>
        <v>0</v>
      </c>
    </row>
    <row r="10" spans="1:10" ht="20.100000000000001" customHeight="1" x14ac:dyDescent="0.2">
      <c r="A10" s="346"/>
      <c r="B10" s="349"/>
      <c r="C10" s="352"/>
      <c r="D10" s="352"/>
      <c r="E10" s="352"/>
      <c r="F10" s="354"/>
      <c r="G10" s="87"/>
      <c r="H10" s="27"/>
      <c r="I10" s="27"/>
      <c r="J10" s="28">
        <f t="shared" si="0"/>
        <v>0</v>
      </c>
    </row>
    <row r="11" spans="1:10" ht="20.100000000000001" customHeight="1" x14ac:dyDescent="0.2">
      <c r="A11" s="346"/>
      <c r="B11" s="349"/>
      <c r="C11" s="355"/>
      <c r="D11" s="355"/>
      <c r="E11" s="355">
        <f>+C11*D11</f>
        <v>0</v>
      </c>
      <c r="F11" s="359" t="s">
        <v>162</v>
      </c>
      <c r="G11" s="87"/>
      <c r="H11" s="27"/>
      <c r="I11" s="27"/>
      <c r="J11" s="28">
        <f t="shared" si="0"/>
        <v>0</v>
      </c>
    </row>
    <row r="12" spans="1:10" ht="20.100000000000001" customHeight="1" x14ac:dyDescent="0.2">
      <c r="A12" s="346"/>
      <c r="B12" s="349"/>
      <c r="C12" s="351"/>
      <c r="D12" s="351"/>
      <c r="E12" s="351"/>
      <c r="F12" s="354"/>
      <c r="G12" s="87"/>
      <c r="H12" s="27"/>
      <c r="I12" s="27"/>
      <c r="J12" s="28">
        <f t="shared" si="0"/>
        <v>0</v>
      </c>
    </row>
    <row r="13" spans="1:10" ht="20.100000000000001" customHeight="1" x14ac:dyDescent="0.2">
      <c r="A13" s="346"/>
      <c r="B13" s="349"/>
      <c r="C13" s="352"/>
      <c r="D13" s="352"/>
      <c r="E13" s="352"/>
      <c r="F13" s="354"/>
      <c r="G13" s="87"/>
      <c r="H13" s="27"/>
      <c r="I13" s="27"/>
      <c r="J13" s="28">
        <f t="shared" si="0"/>
        <v>0</v>
      </c>
    </row>
    <row r="14" spans="1:10" ht="20.100000000000001" customHeight="1" x14ac:dyDescent="0.2">
      <c r="A14" s="346"/>
      <c r="B14" s="349"/>
      <c r="C14" s="355"/>
      <c r="D14" s="355"/>
      <c r="E14" s="355">
        <f>+C14*D14</f>
        <v>0</v>
      </c>
      <c r="F14" s="357" t="s">
        <v>163</v>
      </c>
      <c r="G14" s="87"/>
      <c r="H14" s="27"/>
      <c r="I14" s="27"/>
      <c r="J14" s="28">
        <f t="shared" si="0"/>
        <v>0</v>
      </c>
    </row>
    <row r="15" spans="1:10" ht="20.100000000000001" customHeight="1" x14ac:dyDescent="0.2">
      <c r="A15" s="346"/>
      <c r="B15" s="349"/>
      <c r="C15" s="351"/>
      <c r="D15" s="351"/>
      <c r="E15" s="351"/>
      <c r="F15" s="354"/>
      <c r="G15" s="87"/>
      <c r="H15" s="27"/>
      <c r="I15" s="27"/>
      <c r="J15" s="28">
        <f t="shared" si="0"/>
        <v>0</v>
      </c>
    </row>
    <row r="16" spans="1:10" ht="20.100000000000001" customHeight="1" x14ac:dyDescent="0.2">
      <c r="A16" s="346"/>
      <c r="B16" s="349"/>
      <c r="C16" s="352"/>
      <c r="D16" s="352"/>
      <c r="E16" s="352"/>
      <c r="F16" s="354"/>
      <c r="G16" s="87"/>
      <c r="H16" s="27"/>
      <c r="I16" s="27"/>
      <c r="J16" s="28">
        <f t="shared" si="0"/>
        <v>0</v>
      </c>
    </row>
    <row r="17" spans="1:10" ht="20.100000000000001" customHeight="1" x14ac:dyDescent="0.2">
      <c r="A17" s="346"/>
      <c r="B17" s="349"/>
      <c r="C17" s="355"/>
      <c r="D17" s="355"/>
      <c r="E17" s="355">
        <f>+C17*D17</f>
        <v>0</v>
      </c>
      <c r="F17" s="357" t="s">
        <v>164</v>
      </c>
      <c r="G17" s="87"/>
      <c r="H17" s="27"/>
      <c r="I17" s="27"/>
      <c r="J17" s="28">
        <f t="shared" si="0"/>
        <v>0</v>
      </c>
    </row>
    <row r="18" spans="1:10" ht="20.100000000000001" customHeight="1" x14ac:dyDescent="0.2">
      <c r="A18" s="346"/>
      <c r="B18" s="349"/>
      <c r="C18" s="351"/>
      <c r="D18" s="351"/>
      <c r="E18" s="351"/>
      <c r="F18" s="354"/>
      <c r="G18" s="87"/>
      <c r="H18" s="27"/>
      <c r="I18" s="27"/>
      <c r="J18" s="28">
        <f t="shared" si="0"/>
        <v>0</v>
      </c>
    </row>
    <row r="19" spans="1:10" ht="20.100000000000001" customHeight="1" thickBot="1" x14ac:dyDescent="0.25">
      <c r="A19" s="347"/>
      <c r="B19" s="360"/>
      <c r="C19" s="356"/>
      <c r="D19" s="356"/>
      <c r="E19" s="356"/>
      <c r="F19" s="358"/>
      <c r="G19" s="88"/>
      <c r="H19" s="29"/>
      <c r="I19" s="29"/>
      <c r="J19" s="30">
        <f t="shared" si="0"/>
        <v>0</v>
      </c>
    </row>
    <row r="20" spans="1:10" ht="19.5" customHeight="1" thickTop="1" x14ac:dyDescent="0.2">
      <c r="A20" s="345" t="s">
        <v>165</v>
      </c>
      <c r="B20" s="348"/>
      <c r="C20" s="350"/>
      <c r="D20" s="350"/>
      <c r="E20" s="350">
        <f>+C20*D20</f>
        <v>0</v>
      </c>
      <c r="F20" s="353" t="s">
        <v>166</v>
      </c>
      <c r="G20" s="86"/>
      <c r="H20" s="25"/>
      <c r="I20" s="25"/>
      <c r="J20" s="26">
        <f t="shared" si="0"/>
        <v>0</v>
      </c>
    </row>
    <row r="21" spans="1:10" ht="19.5" customHeight="1" x14ac:dyDescent="0.2">
      <c r="A21" s="346"/>
      <c r="B21" s="349"/>
      <c r="C21" s="351"/>
      <c r="D21" s="351"/>
      <c r="E21" s="351"/>
      <c r="F21" s="354"/>
      <c r="G21" s="87"/>
      <c r="H21" s="27"/>
      <c r="I21" s="27"/>
      <c r="J21" s="28">
        <f t="shared" si="0"/>
        <v>0</v>
      </c>
    </row>
    <row r="22" spans="1:10" ht="19.5" customHeight="1" x14ac:dyDescent="0.2">
      <c r="A22" s="346"/>
      <c r="B22" s="349"/>
      <c r="C22" s="352"/>
      <c r="D22" s="352"/>
      <c r="E22" s="352"/>
      <c r="F22" s="354"/>
      <c r="G22" s="87"/>
      <c r="H22" s="27"/>
      <c r="I22" s="27"/>
      <c r="J22" s="28">
        <f t="shared" si="0"/>
        <v>0</v>
      </c>
    </row>
    <row r="23" spans="1:10" ht="19.5" customHeight="1" x14ac:dyDescent="0.2">
      <c r="A23" s="346"/>
      <c r="B23" s="349"/>
      <c r="C23" s="355"/>
      <c r="D23" s="355"/>
      <c r="E23" s="355">
        <f>+C23*D23</f>
        <v>0</v>
      </c>
      <c r="F23" s="359" t="s">
        <v>167</v>
      </c>
      <c r="G23" s="87"/>
      <c r="H23" s="27"/>
      <c r="I23" s="27"/>
      <c r="J23" s="28">
        <f t="shared" si="0"/>
        <v>0</v>
      </c>
    </row>
    <row r="24" spans="1:10" ht="19.5" customHeight="1" x14ac:dyDescent="0.2">
      <c r="A24" s="346"/>
      <c r="B24" s="349"/>
      <c r="C24" s="351"/>
      <c r="D24" s="351"/>
      <c r="E24" s="351"/>
      <c r="F24" s="354"/>
      <c r="G24" s="87"/>
      <c r="H24" s="27"/>
      <c r="I24" s="27"/>
      <c r="J24" s="28">
        <f t="shared" si="0"/>
        <v>0</v>
      </c>
    </row>
    <row r="25" spans="1:10" ht="19.5" customHeight="1" x14ac:dyDescent="0.2">
      <c r="A25" s="346"/>
      <c r="B25" s="349"/>
      <c r="C25" s="352"/>
      <c r="D25" s="352"/>
      <c r="E25" s="352"/>
      <c r="F25" s="354"/>
      <c r="G25" s="87"/>
      <c r="H25" s="27"/>
      <c r="I25" s="27"/>
      <c r="J25" s="28">
        <f t="shared" si="0"/>
        <v>0</v>
      </c>
    </row>
    <row r="26" spans="1:10" ht="19.5" customHeight="1" x14ac:dyDescent="0.2">
      <c r="A26" s="346"/>
      <c r="B26" s="349"/>
      <c r="C26" s="355"/>
      <c r="D26" s="355"/>
      <c r="E26" s="355">
        <f>+C26*D26</f>
        <v>0</v>
      </c>
      <c r="F26" s="359" t="s">
        <v>168</v>
      </c>
      <c r="G26" s="87"/>
      <c r="H26" s="27"/>
      <c r="I26" s="27"/>
      <c r="J26" s="28">
        <f t="shared" si="0"/>
        <v>0</v>
      </c>
    </row>
    <row r="27" spans="1:10" ht="19.5" customHeight="1" x14ac:dyDescent="0.2">
      <c r="A27" s="346"/>
      <c r="B27" s="349"/>
      <c r="C27" s="351"/>
      <c r="D27" s="351"/>
      <c r="E27" s="351"/>
      <c r="F27" s="354"/>
      <c r="G27" s="87"/>
      <c r="H27" s="27"/>
      <c r="I27" s="27"/>
      <c r="J27" s="28">
        <f t="shared" si="0"/>
        <v>0</v>
      </c>
    </row>
    <row r="28" spans="1:10" ht="19.5" customHeight="1" x14ac:dyDescent="0.2">
      <c r="A28" s="346"/>
      <c r="B28" s="349"/>
      <c r="C28" s="352"/>
      <c r="D28" s="352"/>
      <c r="E28" s="352"/>
      <c r="F28" s="354"/>
      <c r="G28" s="87"/>
      <c r="H28" s="27"/>
      <c r="I28" s="27"/>
      <c r="J28" s="28">
        <f t="shared" si="0"/>
        <v>0</v>
      </c>
    </row>
    <row r="29" spans="1:10" ht="19.5" customHeight="1" x14ac:dyDescent="0.2">
      <c r="A29" s="346"/>
      <c r="B29" s="349"/>
      <c r="C29" s="355"/>
      <c r="D29" s="355"/>
      <c r="E29" s="355">
        <f>+C29*D29</f>
        <v>0</v>
      </c>
      <c r="F29" s="359" t="s">
        <v>169</v>
      </c>
      <c r="G29" s="87"/>
      <c r="H29" s="27"/>
      <c r="I29" s="27"/>
      <c r="J29" s="28">
        <f t="shared" si="0"/>
        <v>0</v>
      </c>
    </row>
    <row r="30" spans="1:10" ht="19.5" customHeight="1" x14ac:dyDescent="0.2">
      <c r="A30" s="346"/>
      <c r="B30" s="349"/>
      <c r="C30" s="351"/>
      <c r="D30" s="351"/>
      <c r="E30" s="351"/>
      <c r="F30" s="354"/>
      <c r="G30" s="87"/>
      <c r="H30" s="27"/>
      <c r="I30" s="27"/>
      <c r="J30" s="28">
        <f t="shared" si="0"/>
        <v>0</v>
      </c>
    </row>
    <row r="31" spans="1:10" ht="19.5" customHeight="1" x14ac:dyDescent="0.2">
      <c r="A31" s="346"/>
      <c r="B31" s="349"/>
      <c r="C31" s="352"/>
      <c r="D31" s="352"/>
      <c r="E31" s="352"/>
      <c r="F31" s="354"/>
      <c r="G31" s="87"/>
      <c r="H31" s="27"/>
      <c r="I31" s="27"/>
      <c r="J31" s="28">
        <f t="shared" si="0"/>
        <v>0</v>
      </c>
    </row>
    <row r="32" spans="1:10" ht="19.5" customHeight="1" x14ac:dyDescent="0.2">
      <c r="A32" s="346"/>
      <c r="B32" s="349"/>
      <c r="C32" s="355"/>
      <c r="D32" s="355"/>
      <c r="E32" s="355">
        <f>+C32*D32</f>
        <v>0</v>
      </c>
      <c r="F32" s="359" t="s">
        <v>170</v>
      </c>
      <c r="G32" s="87"/>
      <c r="H32" s="27"/>
      <c r="I32" s="27"/>
      <c r="J32" s="28">
        <f t="shared" si="0"/>
        <v>0</v>
      </c>
    </row>
    <row r="33" spans="1:10" ht="19.5" customHeight="1" x14ac:dyDescent="0.2">
      <c r="A33" s="346"/>
      <c r="B33" s="349"/>
      <c r="C33" s="351"/>
      <c r="D33" s="351"/>
      <c r="E33" s="351"/>
      <c r="F33" s="354"/>
      <c r="G33" s="87"/>
      <c r="H33" s="27"/>
      <c r="I33" s="27"/>
      <c r="J33" s="28">
        <f t="shared" si="0"/>
        <v>0</v>
      </c>
    </row>
    <row r="34" spans="1:10" ht="19.5" customHeight="1" x14ac:dyDescent="0.2">
      <c r="A34" s="346"/>
      <c r="B34" s="349"/>
      <c r="C34" s="352"/>
      <c r="D34" s="352"/>
      <c r="E34" s="352"/>
      <c r="F34" s="354"/>
      <c r="G34" s="87"/>
      <c r="H34" s="27"/>
      <c r="I34" s="27"/>
      <c r="J34" s="28">
        <f t="shared" si="0"/>
        <v>0</v>
      </c>
    </row>
    <row r="35" spans="1:10" ht="19.5" customHeight="1" x14ac:dyDescent="0.2">
      <c r="A35" s="346"/>
      <c r="B35" s="349"/>
      <c r="C35" s="355"/>
      <c r="D35" s="355"/>
      <c r="E35" s="355">
        <f>+C35*D35</f>
        <v>0</v>
      </c>
      <c r="F35" s="357" t="s">
        <v>171</v>
      </c>
      <c r="G35" s="87"/>
      <c r="H35" s="27"/>
      <c r="I35" s="27"/>
      <c r="J35" s="28">
        <f t="shared" si="0"/>
        <v>0</v>
      </c>
    </row>
    <row r="36" spans="1:10" ht="19.5" customHeight="1" x14ac:dyDescent="0.2">
      <c r="A36" s="346"/>
      <c r="B36" s="349"/>
      <c r="C36" s="351"/>
      <c r="D36" s="351"/>
      <c r="E36" s="351"/>
      <c r="F36" s="354"/>
      <c r="G36" s="87"/>
      <c r="H36" s="27"/>
      <c r="I36" s="27"/>
      <c r="J36" s="28">
        <f t="shared" si="0"/>
        <v>0</v>
      </c>
    </row>
    <row r="37" spans="1:10" ht="19.5" customHeight="1" thickBot="1" x14ac:dyDescent="0.25">
      <c r="A37" s="347"/>
      <c r="B37" s="360"/>
      <c r="C37" s="356"/>
      <c r="D37" s="356"/>
      <c r="E37" s="356"/>
      <c r="F37" s="358"/>
      <c r="G37" s="88"/>
      <c r="H37" s="29"/>
      <c r="I37" s="29"/>
      <c r="J37" s="30">
        <f t="shared" si="0"/>
        <v>0</v>
      </c>
    </row>
    <row r="38" spans="1:10" ht="13.5" thickTop="1" x14ac:dyDescent="0.2"/>
    <row r="39" spans="1:10" x14ac:dyDescent="0.2">
      <c r="A39" s="31" t="s">
        <v>172</v>
      </c>
    </row>
    <row r="40" spans="1:10" x14ac:dyDescent="0.2">
      <c r="A40" s="361" t="s">
        <v>173</v>
      </c>
      <c r="B40" s="361"/>
      <c r="C40" s="361"/>
      <c r="D40" s="361"/>
      <c r="E40" s="361"/>
      <c r="F40" s="361"/>
      <c r="G40" s="361"/>
      <c r="H40" s="361"/>
      <c r="I40" s="361"/>
      <c r="J40" s="361"/>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7109375" style="5" customWidth="1"/>
    <col min="5" max="9" width="25" style="5" customWidth="1"/>
    <col min="10" max="13" width="12.7109375" style="5" customWidth="1"/>
    <col min="14" max="16384" width="11.42578125" style="5"/>
  </cols>
  <sheetData>
    <row r="1" spans="1:13" ht="31.35" customHeight="1" x14ac:dyDescent="0.25">
      <c r="A1" s="230" t="s">
        <v>45</v>
      </c>
      <c r="B1" s="231"/>
      <c r="C1" s="231"/>
      <c r="D1" s="231"/>
      <c r="E1" s="223"/>
      <c r="F1" s="224"/>
      <c r="G1" s="224"/>
      <c r="H1" s="224"/>
      <c r="I1" s="224"/>
      <c r="J1" s="224"/>
      <c r="K1" s="224"/>
      <c r="L1" s="224"/>
      <c r="M1" s="225"/>
    </row>
    <row r="2" spans="1:13" ht="31.35" customHeight="1" x14ac:dyDescent="0.25">
      <c r="A2" s="230" t="s">
        <v>46</v>
      </c>
      <c r="B2" s="231"/>
      <c r="C2" s="231"/>
      <c r="D2" s="231"/>
      <c r="E2" s="81"/>
      <c r="F2" s="54" t="s">
        <v>47</v>
      </c>
      <c r="G2" s="82"/>
      <c r="H2" s="54" t="s">
        <v>48</v>
      </c>
      <c r="I2" s="82"/>
      <c r="J2" s="39"/>
      <c r="K2" s="39"/>
      <c r="L2" s="39"/>
      <c r="M2" s="40"/>
    </row>
    <row r="3" spans="1:13" ht="31.35" customHeight="1" x14ac:dyDescent="0.25">
      <c r="A3" s="230" t="s">
        <v>49</v>
      </c>
      <c r="B3" s="231"/>
      <c r="C3" s="231" t="s">
        <v>50</v>
      </c>
      <c r="D3" s="231"/>
      <c r="E3" s="223"/>
      <c r="F3" s="224"/>
      <c r="G3" s="224"/>
      <c r="H3" s="224"/>
      <c r="I3" s="224"/>
      <c r="J3" s="224"/>
      <c r="K3" s="224"/>
      <c r="L3" s="224"/>
      <c r="M3" s="225"/>
    </row>
    <row r="4" spans="1:13" ht="31.35" customHeight="1" x14ac:dyDescent="0.25">
      <c r="A4" s="230" t="s">
        <v>51</v>
      </c>
      <c r="B4" s="231"/>
      <c r="C4" s="231"/>
      <c r="D4" s="231"/>
      <c r="E4" s="81"/>
      <c r="F4" s="54" t="s">
        <v>47</v>
      </c>
      <c r="G4" s="82"/>
      <c r="H4" s="54" t="s">
        <v>48</v>
      </c>
      <c r="I4" s="82"/>
      <c r="J4" s="39"/>
      <c r="K4" s="39"/>
      <c r="L4" s="39"/>
      <c r="M4" s="40"/>
    </row>
    <row r="5" spans="1:13" ht="31.35" customHeight="1" x14ac:dyDescent="0.25">
      <c r="A5" s="208" t="s">
        <v>52</v>
      </c>
      <c r="B5" s="209"/>
      <c r="C5" s="209" t="s">
        <v>53</v>
      </c>
      <c r="D5" s="209"/>
      <c r="E5" s="226"/>
      <c r="F5" s="227"/>
      <c r="G5" s="227"/>
      <c r="H5" s="224"/>
      <c r="I5" s="224"/>
      <c r="J5" s="224"/>
      <c r="K5" s="224"/>
      <c r="L5" s="224"/>
      <c r="M5" s="225"/>
    </row>
    <row r="6" spans="1:13" ht="23.25" customHeight="1" x14ac:dyDescent="0.2">
      <c r="A6" s="37"/>
      <c r="B6" s="80"/>
      <c r="C6" s="214" t="s">
        <v>54</v>
      </c>
      <c r="D6" s="214"/>
      <c r="E6" s="214"/>
      <c r="F6" s="214"/>
      <c r="G6" s="215"/>
      <c r="H6" s="216" t="s">
        <v>55</v>
      </c>
      <c r="I6" s="216"/>
      <c r="J6" s="216"/>
      <c r="K6" s="216"/>
      <c r="L6" s="216"/>
      <c r="M6" s="217"/>
    </row>
    <row r="7" spans="1:13" ht="29.1" customHeight="1" x14ac:dyDescent="0.2">
      <c r="A7" s="228" t="s">
        <v>56</v>
      </c>
      <c r="B7" s="228" t="s">
        <v>57</v>
      </c>
      <c r="C7" s="210" t="s">
        <v>58</v>
      </c>
      <c r="D7" s="212" t="s">
        <v>59</v>
      </c>
      <c r="E7" s="212" t="s">
        <v>60</v>
      </c>
      <c r="F7" s="212" t="s">
        <v>61</v>
      </c>
      <c r="G7" s="212" t="s">
        <v>62</v>
      </c>
      <c r="H7" s="213" t="s">
        <v>63</v>
      </c>
      <c r="I7" s="213" t="s">
        <v>64</v>
      </c>
      <c r="J7" s="218" t="s">
        <v>65</v>
      </c>
      <c r="K7" s="219"/>
      <c r="L7" s="218" t="s">
        <v>66</v>
      </c>
      <c r="M7" s="219"/>
    </row>
    <row r="8" spans="1:13" ht="31.35" customHeight="1" x14ac:dyDescent="0.2">
      <c r="A8" s="211"/>
      <c r="B8" s="229"/>
      <c r="C8" s="211"/>
      <c r="D8" s="211"/>
      <c r="E8" s="211"/>
      <c r="F8" s="211"/>
      <c r="G8" s="222"/>
      <c r="H8" s="211"/>
      <c r="I8" s="211"/>
      <c r="J8" s="220"/>
      <c r="K8" s="221"/>
      <c r="L8" s="220" t="s">
        <v>66</v>
      </c>
      <c r="M8" s="221"/>
    </row>
    <row r="9" spans="1:13" ht="31.35" customHeight="1" x14ac:dyDescent="0.2">
      <c r="A9" s="204"/>
      <c r="B9" s="204"/>
      <c r="C9" s="204"/>
      <c r="D9" s="204"/>
      <c r="E9" s="204"/>
      <c r="F9" s="55"/>
      <c r="G9" s="55"/>
      <c r="H9" s="55"/>
      <c r="I9" s="55"/>
      <c r="J9" s="232"/>
      <c r="K9" s="233"/>
      <c r="L9" s="232"/>
      <c r="M9" s="233"/>
    </row>
    <row r="10" spans="1:13" ht="31.35" customHeight="1" x14ac:dyDescent="0.2">
      <c r="A10" s="205"/>
      <c r="B10" s="205"/>
      <c r="C10" s="205"/>
      <c r="D10" s="205"/>
      <c r="E10" s="205"/>
      <c r="F10" s="56"/>
      <c r="G10" s="56"/>
      <c r="H10" s="56"/>
      <c r="I10" s="56"/>
      <c r="J10" s="234"/>
      <c r="K10" s="235"/>
      <c r="L10" s="234"/>
      <c r="M10" s="235"/>
    </row>
    <row r="11" spans="1:13" ht="31.35" customHeight="1" x14ac:dyDescent="0.2">
      <c r="A11" s="206"/>
      <c r="B11" s="206"/>
      <c r="C11" s="206"/>
      <c r="D11" s="206"/>
      <c r="E11" s="206"/>
      <c r="F11" s="57"/>
      <c r="G11" s="57"/>
      <c r="H11" s="57"/>
      <c r="I11" s="57"/>
      <c r="J11" s="201" t="s">
        <v>67</v>
      </c>
      <c r="K11" s="201" t="s">
        <v>68</v>
      </c>
      <c r="L11" s="201" t="s">
        <v>69</v>
      </c>
      <c r="M11" s="201" t="s">
        <v>70</v>
      </c>
    </row>
    <row r="12" spans="1:13" ht="31.35" customHeight="1" x14ac:dyDescent="0.2">
      <c r="A12" s="206"/>
      <c r="B12" s="206"/>
      <c r="C12" s="206"/>
      <c r="D12" s="206"/>
      <c r="E12" s="206"/>
      <c r="F12" s="57"/>
      <c r="G12" s="57"/>
      <c r="H12" s="57"/>
      <c r="I12" s="57"/>
      <c r="J12" s="202"/>
      <c r="K12" s="202"/>
      <c r="L12" s="202"/>
      <c r="M12" s="202"/>
    </row>
    <row r="13" spans="1:13" ht="31.35" customHeight="1" x14ac:dyDescent="0.2">
      <c r="A13" s="206"/>
      <c r="B13" s="206"/>
      <c r="C13" s="206"/>
      <c r="D13" s="206"/>
      <c r="E13" s="206"/>
      <c r="F13" s="57"/>
      <c r="G13" s="57"/>
      <c r="H13" s="57"/>
      <c r="I13" s="57"/>
      <c r="J13" s="232"/>
      <c r="K13" s="233"/>
      <c r="L13" s="232"/>
      <c r="M13" s="233"/>
    </row>
    <row r="14" spans="1:13" ht="30" customHeight="1" x14ac:dyDescent="0.2">
      <c r="A14" s="207"/>
      <c r="B14" s="207"/>
      <c r="C14" s="207"/>
      <c r="D14" s="207"/>
      <c r="E14" s="207"/>
      <c r="F14" s="58"/>
      <c r="G14" s="58"/>
      <c r="H14" s="58"/>
      <c r="I14" s="58"/>
      <c r="J14" s="234"/>
      <c r="K14" s="235"/>
      <c r="L14" s="234"/>
      <c r="M14" s="235"/>
    </row>
    <row r="15" spans="1:13" x14ac:dyDescent="0.2">
      <c r="K15"/>
      <c r="L15"/>
      <c r="M15"/>
    </row>
    <row r="16" spans="1:13" ht="15" x14ac:dyDescent="0.25">
      <c r="C16" s="59" t="s">
        <v>71</v>
      </c>
      <c r="K16"/>
      <c r="L16"/>
      <c r="M16"/>
    </row>
    <row r="17" spans="3:13" ht="14.25" x14ac:dyDescent="0.2">
      <c r="C17" s="203" t="s">
        <v>72</v>
      </c>
      <c r="D17" s="203"/>
      <c r="E17" s="203"/>
      <c r="F17" s="203"/>
      <c r="G17" s="203"/>
      <c r="H17"/>
      <c r="I17"/>
    </row>
    <row r="18" spans="3:13" ht="22.5" customHeight="1" x14ac:dyDescent="0.2">
      <c r="C18" s="60" t="s">
        <v>73</v>
      </c>
      <c r="D18" s="60"/>
      <c r="E18" s="60"/>
      <c r="F18" s="60"/>
      <c r="G18" s="60"/>
      <c r="H18" s="60"/>
      <c r="I18" s="60"/>
      <c r="J18" s="60"/>
      <c r="K18" s="1"/>
      <c r="L18" s="1"/>
      <c r="M18" s="1"/>
    </row>
    <row r="19" spans="3:13" ht="14.25" x14ac:dyDescent="0.2">
      <c r="C19" s="203" t="s">
        <v>74</v>
      </c>
      <c r="D19" s="203"/>
      <c r="E19" s="203"/>
      <c r="F19" s="203"/>
      <c r="G19" s="203"/>
      <c r="H19"/>
      <c r="I19"/>
    </row>
    <row r="20" spans="3:13" ht="24" customHeight="1" x14ac:dyDescent="0.2">
      <c r="C20" s="60" t="s">
        <v>75</v>
      </c>
      <c r="D20" s="60"/>
      <c r="E20" s="60"/>
      <c r="F20" s="60"/>
      <c r="G20" s="60"/>
      <c r="H20" s="60"/>
      <c r="I20" s="60"/>
      <c r="J20" s="60"/>
      <c r="K20" s="1"/>
      <c r="L20" s="1"/>
      <c r="M20" s="1"/>
    </row>
    <row r="21" spans="3:13" ht="24" customHeight="1" x14ac:dyDescent="0.2">
      <c r="C21" s="60" t="s">
        <v>76</v>
      </c>
      <c r="D21" s="60"/>
      <c r="E21" s="60"/>
      <c r="F21" s="60"/>
      <c r="G21" s="60"/>
      <c r="H21" s="60"/>
      <c r="I21" s="60"/>
      <c r="J21" s="60"/>
      <c r="K21" s="1"/>
      <c r="L21" s="1"/>
      <c r="M21" s="1"/>
    </row>
    <row r="22" spans="3:13" ht="64.5" customHeight="1" x14ac:dyDescent="0.2">
      <c r="C22" s="200" t="s">
        <v>77</v>
      </c>
      <c r="D22" s="200"/>
      <c r="E22" s="200"/>
      <c r="F22" s="200"/>
      <c r="G22" s="200"/>
    </row>
    <row r="23" spans="3:13" ht="78.75" customHeight="1" x14ac:dyDescent="0.2">
      <c r="C23" s="200" t="s">
        <v>78</v>
      </c>
      <c r="D23" s="200"/>
      <c r="E23" s="200"/>
      <c r="F23" s="200"/>
      <c r="G23" s="200"/>
    </row>
    <row r="24" spans="3:13" ht="32.25" customHeight="1" x14ac:dyDescent="0.2">
      <c r="C24" s="200" t="s">
        <v>79</v>
      </c>
      <c r="D24" s="200"/>
      <c r="E24" s="200"/>
      <c r="F24" s="200"/>
      <c r="G24" s="200"/>
    </row>
    <row r="25" spans="3:13" ht="54" customHeight="1" x14ac:dyDescent="0.2">
      <c r="C25" s="200" t="s">
        <v>80</v>
      </c>
      <c r="D25" s="200"/>
      <c r="E25" s="200"/>
      <c r="F25" s="200"/>
      <c r="G25" s="200"/>
    </row>
    <row r="26" spans="3:13" ht="63" customHeight="1" x14ac:dyDescent="0.2">
      <c r="C26" s="200" t="s">
        <v>81</v>
      </c>
      <c r="D26" s="200"/>
      <c r="E26" s="200"/>
      <c r="F26" s="200"/>
      <c r="G26" s="200"/>
    </row>
    <row r="27" spans="3:13" ht="44.25" customHeight="1" x14ac:dyDescent="0.2">
      <c r="C27" s="200" t="s">
        <v>82</v>
      </c>
      <c r="D27" s="200"/>
      <c r="E27" s="200"/>
      <c r="F27" s="200"/>
      <c r="G27" s="200"/>
    </row>
    <row r="28" spans="3:13" ht="59.25" customHeight="1" x14ac:dyDescent="0.2">
      <c r="C28" s="200" t="s">
        <v>83</v>
      </c>
      <c r="D28" s="200"/>
      <c r="E28" s="200"/>
      <c r="F28" s="200"/>
      <c r="G28" s="200"/>
    </row>
    <row r="29" spans="3:13" ht="62.25" customHeight="1" x14ac:dyDescent="0.2">
      <c r="C29" s="200" t="s">
        <v>84</v>
      </c>
      <c r="D29" s="200"/>
      <c r="E29" s="200"/>
      <c r="F29" s="200"/>
      <c r="G29" s="200"/>
      <c r="H29" s="60"/>
      <c r="I29" s="60"/>
      <c r="J29" s="60"/>
      <c r="K29" s="60"/>
      <c r="L29" s="60"/>
      <c r="M29" s="60"/>
    </row>
    <row r="30" spans="3:13" ht="112.5" customHeight="1" x14ac:dyDescent="0.2">
      <c r="C30" s="200" t="s">
        <v>85</v>
      </c>
      <c r="D30" s="200"/>
      <c r="E30" s="200"/>
      <c r="F30" s="200"/>
      <c r="G30" s="200"/>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1.35" customHeight="1" x14ac:dyDescent="0.2">
      <c r="A1" s="32" t="s">
        <v>86</v>
      </c>
      <c r="B1" s="81"/>
      <c r="C1" s="41"/>
      <c r="D1" s="41"/>
      <c r="E1" s="41"/>
      <c r="F1" s="41"/>
      <c r="G1" s="41"/>
      <c r="H1" s="42"/>
    </row>
    <row r="2" spans="1:8" ht="31.35" customHeight="1" x14ac:dyDescent="0.2">
      <c r="A2" s="32" t="s">
        <v>46</v>
      </c>
      <c r="B2" s="81"/>
      <c r="C2" s="54" t="s">
        <v>47</v>
      </c>
      <c r="D2" s="82"/>
      <c r="E2" s="54" t="s">
        <v>48</v>
      </c>
      <c r="F2" s="82"/>
      <c r="G2" s="240"/>
      <c r="H2" s="241"/>
    </row>
    <row r="3" spans="1:8" ht="31.35" customHeight="1" x14ac:dyDescent="0.2">
      <c r="A3" s="23" t="s">
        <v>87</v>
      </c>
      <c r="B3" s="81"/>
      <c r="C3" s="41"/>
      <c r="D3" s="41"/>
      <c r="E3" s="41"/>
      <c r="F3" s="41"/>
      <c r="G3" s="41"/>
      <c r="H3" s="42"/>
    </row>
    <row r="4" spans="1:8" ht="31.35" customHeight="1" x14ac:dyDescent="0.2">
      <c r="A4" s="23" t="s">
        <v>51</v>
      </c>
      <c r="B4" s="81"/>
      <c r="C4" s="54" t="s">
        <v>47</v>
      </c>
      <c r="D4" s="82"/>
      <c r="E4" s="54" t="s">
        <v>48</v>
      </c>
      <c r="F4" s="82"/>
      <c r="G4" s="240"/>
      <c r="H4" s="241"/>
    </row>
    <row r="5" spans="1:8" ht="31.35" customHeight="1" x14ac:dyDescent="0.2">
      <c r="A5" s="23" t="s">
        <v>53</v>
      </c>
      <c r="B5" s="242"/>
      <c r="C5" s="243"/>
      <c r="D5" s="243"/>
      <c r="E5" s="243"/>
      <c r="F5" s="243"/>
      <c r="G5" s="243"/>
      <c r="H5" s="244"/>
    </row>
    <row r="6" spans="1:8" ht="25.35" customHeight="1" x14ac:dyDescent="0.2">
      <c r="A6" s="245" t="s">
        <v>88</v>
      </c>
      <c r="B6" s="246"/>
      <c r="C6" s="246"/>
      <c r="D6" s="246"/>
      <c r="E6" s="246"/>
      <c r="F6" s="246"/>
      <c r="G6" s="246"/>
      <c r="H6" s="246"/>
    </row>
    <row r="7" spans="1:8" ht="45" x14ac:dyDescent="0.2">
      <c r="A7" s="33" t="s">
        <v>58</v>
      </c>
      <c r="B7" s="33" t="s">
        <v>59</v>
      </c>
      <c r="C7" s="33" t="s">
        <v>89</v>
      </c>
      <c r="D7" s="34" t="s">
        <v>90</v>
      </c>
      <c r="E7" s="34" t="s">
        <v>91</v>
      </c>
      <c r="F7" s="34" t="s">
        <v>92</v>
      </c>
      <c r="G7" s="34" t="s">
        <v>63</v>
      </c>
      <c r="H7" s="34" t="s">
        <v>93</v>
      </c>
    </row>
    <row r="8" spans="1:8" x14ac:dyDescent="0.2">
      <c r="A8" s="239"/>
      <c r="B8" s="236"/>
      <c r="C8" s="236"/>
      <c r="D8" s="236"/>
      <c r="E8" s="236"/>
      <c r="F8" s="236"/>
      <c r="G8" s="84"/>
      <c r="H8" s="6"/>
    </row>
    <row r="9" spans="1:8" x14ac:dyDescent="0.2">
      <c r="A9" s="239"/>
      <c r="B9" s="237"/>
      <c r="C9" s="237"/>
      <c r="D9" s="237"/>
      <c r="E9" s="237"/>
      <c r="F9" s="237"/>
      <c r="G9" s="84"/>
      <c r="H9" s="6"/>
    </row>
    <row r="10" spans="1:8" x14ac:dyDescent="0.2">
      <c r="A10" s="239"/>
      <c r="B10" s="238"/>
      <c r="C10" s="238"/>
      <c r="D10" s="238"/>
      <c r="E10" s="238"/>
      <c r="F10" s="238"/>
      <c r="G10" s="84"/>
      <c r="H10" s="6"/>
    </row>
    <row r="11" spans="1:8" x14ac:dyDescent="0.2">
      <c r="A11" s="239"/>
      <c r="B11" s="236"/>
      <c r="C11" s="236"/>
      <c r="D11" s="236"/>
      <c r="E11" s="236"/>
      <c r="F11" s="236"/>
      <c r="G11" s="84"/>
      <c r="H11" s="6"/>
    </row>
    <row r="12" spans="1:8" x14ac:dyDescent="0.2">
      <c r="A12" s="239"/>
      <c r="B12" s="237"/>
      <c r="C12" s="237"/>
      <c r="D12" s="237"/>
      <c r="E12" s="237"/>
      <c r="F12" s="237"/>
      <c r="G12" s="84"/>
      <c r="H12" s="6"/>
    </row>
    <row r="13" spans="1:8" x14ac:dyDescent="0.2">
      <c r="A13" s="239"/>
      <c r="B13" s="238"/>
      <c r="C13" s="238"/>
      <c r="D13" s="238"/>
      <c r="E13" s="238"/>
      <c r="F13" s="238"/>
      <c r="G13" s="84"/>
      <c r="H13" s="6"/>
    </row>
    <row r="14" spans="1:8" x14ac:dyDescent="0.2">
      <c r="A14" s="239"/>
      <c r="B14" s="236"/>
      <c r="C14" s="236"/>
      <c r="D14" s="236"/>
      <c r="E14" s="236"/>
      <c r="F14" s="236"/>
      <c r="G14" s="84"/>
      <c r="H14" s="6"/>
    </row>
    <row r="15" spans="1:8" x14ac:dyDescent="0.2">
      <c r="A15" s="239"/>
      <c r="B15" s="237"/>
      <c r="C15" s="237"/>
      <c r="D15" s="237"/>
      <c r="E15" s="237"/>
      <c r="F15" s="237"/>
      <c r="G15" s="84"/>
      <c r="H15" s="6"/>
    </row>
    <row r="16" spans="1:8" x14ac:dyDescent="0.2">
      <c r="A16" s="239"/>
      <c r="B16" s="238"/>
      <c r="C16" s="238"/>
      <c r="D16" s="238"/>
      <c r="E16" s="238"/>
      <c r="F16" s="238"/>
      <c r="G16" s="84"/>
      <c r="H16" s="6"/>
    </row>
    <row r="17" spans="1:8" x14ac:dyDescent="0.2">
      <c r="A17" s="239"/>
      <c r="B17" s="236"/>
      <c r="C17" s="236"/>
      <c r="D17" s="236"/>
      <c r="E17" s="236"/>
      <c r="F17" s="236"/>
      <c r="G17" s="84"/>
      <c r="H17" s="6"/>
    </row>
    <row r="18" spans="1:8" x14ac:dyDescent="0.2">
      <c r="A18" s="239"/>
      <c r="B18" s="237"/>
      <c r="C18" s="237"/>
      <c r="D18" s="237"/>
      <c r="E18" s="237"/>
      <c r="F18" s="237"/>
      <c r="G18" s="84"/>
      <c r="H18" s="6"/>
    </row>
    <row r="19" spans="1:8" x14ac:dyDescent="0.2">
      <c r="A19" s="239"/>
      <c r="B19" s="238"/>
      <c r="C19" s="238"/>
      <c r="D19" s="238"/>
      <c r="E19" s="238"/>
      <c r="F19" s="238"/>
      <c r="G19" s="84"/>
      <c r="H19" s="6"/>
    </row>
    <row r="20" spans="1:8" x14ac:dyDescent="0.2">
      <c r="A20" s="239"/>
      <c r="B20" s="236"/>
      <c r="C20" s="236"/>
      <c r="D20" s="236"/>
      <c r="E20" s="236"/>
      <c r="F20" s="236"/>
      <c r="G20" s="84"/>
      <c r="H20" s="6"/>
    </row>
    <row r="21" spans="1:8" x14ac:dyDescent="0.2">
      <c r="A21" s="239"/>
      <c r="B21" s="237"/>
      <c r="C21" s="237"/>
      <c r="D21" s="237"/>
      <c r="E21" s="237"/>
      <c r="F21" s="237"/>
      <c r="G21" s="84"/>
      <c r="H21" s="6"/>
    </row>
    <row r="22" spans="1:8" x14ac:dyDescent="0.2">
      <c r="A22" s="239"/>
      <c r="B22" s="238"/>
      <c r="C22" s="238"/>
      <c r="D22" s="238"/>
      <c r="E22" s="238"/>
      <c r="F22" s="238"/>
      <c r="G22" s="84"/>
      <c r="H22" s="6"/>
    </row>
    <row r="23" spans="1:8" x14ac:dyDescent="0.2">
      <c r="A23" s="239"/>
      <c r="B23" s="236"/>
      <c r="C23" s="236"/>
      <c r="D23" s="236"/>
      <c r="E23" s="236"/>
      <c r="F23" s="236"/>
      <c r="G23" s="84"/>
      <c r="H23" s="6"/>
    </row>
    <row r="24" spans="1:8" x14ac:dyDescent="0.2">
      <c r="A24" s="239"/>
      <c r="B24" s="237"/>
      <c r="C24" s="237"/>
      <c r="D24" s="237"/>
      <c r="E24" s="237"/>
      <c r="F24" s="237"/>
      <c r="G24" s="84"/>
      <c r="H24" s="6"/>
    </row>
    <row r="25" spans="1:8" x14ac:dyDescent="0.2">
      <c r="A25" s="239"/>
      <c r="B25" s="238"/>
      <c r="C25" s="238"/>
      <c r="D25" s="238"/>
      <c r="E25" s="238"/>
      <c r="F25" s="238"/>
      <c r="G25" s="84"/>
      <c r="H25" s="6"/>
    </row>
    <row r="26" spans="1:8" x14ac:dyDescent="0.2">
      <c r="A26" s="239"/>
      <c r="B26" s="236"/>
      <c r="C26" s="236"/>
      <c r="D26" s="236"/>
      <c r="E26" s="236"/>
      <c r="F26" s="236"/>
      <c r="G26" s="84"/>
      <c r="H26" s="6"/>
    </row>
    <row r="27" spans="1:8" x14ac:dyDescent="0.2">
      <c r="A27" s="239"/>
      <c r="B27" s="237"/>
      <c r="C27" s="237"/>
      <c r="D27" s="237"/>
      <c r="E27" s="237"/>
      <c r="F27" s="237"/>
      <c r="G27" s="84"/>
      <c r="H27" s="6"/>
    </row>
    <row r="28" spans="1:8" x14ac:dyDescent="0.2">
      <c r="A28" s="239"/>
      <c r="B28" s="238"/>
      <c r="C28" s="238"/>
      <c r="D28" s="238"/>
      <c r="E28" s="238"/>
      <c r="F28" s="238"/>
      <c r="G28" s="84"/>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242"/>
      <c r="C1" s="243"/>
      <c r="D1" s="243"/>
      <c r="E1" s="243"/>
      <c r="F1" s="243"/>
      <c r="G1" s="243"/>
      <c r="H1" s="243"/>
      <c r="I1" s="243"/>
      <c r="J1" s="244"/>
    </row>
    <row r="2" spans="1:10" ht="30" customHeight="1" x14ac:dyDescent="0.2">
      <c r="A2" s="32" t="s">
        <v>46</v>
      </c>
      <c r="B2" s="81"/>
      <c r="C2" s="54" t="s">
        <v>47</v>
      </c>
      <c r="D2" s="82"/>
      <c r="E2" s="251" t="s">
        <v>48</v>
      </c>
      <c r="F2" s="251"/>
      <c r="G2" s="252"/>
      <c r="H2" s="252"/>
      <c r="I2" s="39"/>
      <c r="J2" s="40"/>
    </row>
    <row r="3" spans="1:10" ht="30" customHeight="1" x14ac:dyDescent="0.2">
      <c r="A3" s="23" t="s">
        <v>94</v>
      </c>
      <c r="B3" s="81"/>
      <c r="C3" s="250"/>
      <c r="D3" s="224"/>
      <c r="E3" s="224"/>
      <c r="F3" s="224"/>
      <c r="G3" s="224"/>
      <c r="H3" s="224"/>
      <c r="I3" s="224"/>
      <c r="J3" s="225"/>
    </row>
    <row r="4" spans="1:10" ht="30" customHeight="1" x14ac:dyDescent="0.2">
      <c r="A4" s="23" t="s">
        <v>51</v>
      </c>
      <c r="B4" s="81"/>
      <c r="C4" s="54" t="s">
        <v>47</v>
      </c>
      <c r="D4" s="82"/>
      <c r="E4" s="251" t="s">
        <v>48</v>
      </c>
      <c r="F4" s="251"/>
      <c r="G4" s="252"/>
      <c r="H4" s="252"/>
      <c r="I4" s="39"/>
      <c r="J4" s="40"/>
    </row>
    <row r="5" spans="1:10" ht="30" customHeight="1" x14ac:dyDescent="0.2">
      <c r="A5" s="23" t="s">
        <v>52</v>
      </c>
      <c r="B5" s="242"/>
      <c r="C5" s="243"/>
      <c r="D5" s="243"/>
      <c r="E5" s="243"/>
      <c r="F5" s="243"/>
      <c r="G5" s="243"/>
      <c r="H5" s="243"/>
      <c r="I5" s="243"/>
      <c r="J5" s="244"/>
    </row>
    <row r="6" spans="1:10" ht="25.35" customHeight="1" x14ac:dyDescent="0.2">
      <c r="A6" s="247" t="s">
        <v>95</v>
      </c>
      <c r="B6" s="248"/>
      <c r="C6" s="248"/>
      <c r="D6" s="248"/>
      <c r="E6" s="248"/>
      <c r="F6" s="248"/>
      <c r="G6" s="248"/>
      <c r="H6" s="248"/>
      <c r="I6" s="248"/>
      <c r="J6" s="249"/>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239"/>
      <c r="B8" s="84"/>
      <c r="C8" s="84"/>
      <c r="D8" s="6"/>
      <c r="E8" s="84"/>
      <c r="F8" s="84"/>
      <c r="G8" s="4"/>
      <c r="H8" s="4"/>
      <c r="I8" s="4"/>
      <c r="J8" s="4"/>
    </row>
    <row r="9" spans="1:10" x14ac:dyDescent="0.2">
      <c r="A9" s="239"/>
      <c r="B9" s="84"/>
      <c r="C9" s="84"/>
      <c r="D9" s="6"/>
      <c r="E9" s="84"/>
      <c r="F9" s="84"/>
      <c r="G9" s="4"/>
      <c r="H9" s="4"/>
      <c r="I9" s="4"/>
      <c r="J9" s="4"/>
    </row>
    <row r="10" spans="1:10" x14ac:dyDescent="0.2">
      <c r="A10" s="239"/>
      <c r="B10" s="84"/>
      <c r="C10" s="84"/>
      <c r="D10" s="6"/>
      <c r="E10" s="84"/>
      <c r="F10" s="84"/>
      <c r="G10" s="4"/>
      <c r="H10" s="4"/>
      <c r="I10" s="4"/>
      <c r="J10" s="4"/>
    </row>
    <row r="11" spans="1:10" x14ac:dyDescent="0.2">
      <c r="A11" s="239"/>
      <c r="B11" s="84"/>
      <c r="C11" s="84"/>
      <c r="D11" s="6"/>
      <c r="E11" s="84"/>
      <c r="F11" s="84"/>
      <c r="G11" s="4"/>
      <c r="H11" s="4"/>
      <c r="I11" s="4"/>
      <c r="J11" s="4"/>
    </row>
    <row r="12" spans="1:10" x14ac:dyDescent="0.2">
      <c r="A12" s="239"/>
      <c r="B12" s="84"/>
      <c r="C12" s="84"/>
      <c r="D12" s="6"/>
      <c r="E12" s="84"/>
      <c r="F12" s="84"/>
      <c r="G12" s="4"/>
      <c r="H12" s="4"/>
      <c r="I12" s="4"/>
      <c r="J12" s="4"/>
    </row>
    <row r="13" spans="1:10" x14ac:dyDescent="0.2">
      <c r="A13" s="239"/>
      <c r="B13" s="84"/>
      <c r="C13" s="84"/>
      <c r="D13" s="6"/>
      <c r="E13" s="84"/>
      <c r="F13" s="84"/>
      <c r="G13" s="4"/>
      <c r="H13" s="4"/>
      <c r="I13" s="4"/>
      <c r="J13" s="4"/>
    </row>
    <row r="14" spans="1:10" x14ac:dyDescent="0.2">
      <c r="A14" s="239"/>
      <c r="B14" s="84"/>
      <c r="C14" s="84"/>
      <c r="D14" s="6"/>
      <c r="E14" s="84"/>
      <c r="F14" s="84"/>
      <c r="G14" s="4"/>
      <c r="H14" s="4"/>
      <c r="I14" s="4"/>
      <c r="J14" s="4"/>
    </row>
    <row r="15" spans="1:10" x14ac:dyDescent="0.2">
      <c r="A15" s="239"/>
      <c r="B15" s="84"/>
      <c r="C15" s="84"/>
      <c r="D15" s="6"/>
      <c r="E15" s="84"/>
      <c r="F15" s="84"/>
      <c r="G15" s="4"/>
      <c r="H15" s="4"/>
      <c r="I15" s="4"/>
      <c r="J15" s="4"/>
    </row>
    <row r="16" spans="1:10" x14ac:dyDescent="0.2">
      <c r="A16" s="239"/>
      <c r="B16" s="84"/>
      <c r="C16" s="84"/>
      <c r="D16" s="6"/>
      <c r="E16" s="84"/>
      <c r="F16" s="84"/>
      <c r="G16" s="4"/>
      <c r="H16" s="4"/>
      <c r="I16" s="4"/>
      <c r="J16" s="4"/>
    </row>
    <row r="17" spans="1:10" x14ac:dyDescent="0.2">
      <c r="A17" s="239"/>
      <c r="B17" s="84"/>
      <c r="C17" s="84"/>
      <c r="D17" s="6"/>
      <c r="E17" s="84"/>
      <c r="F17" s="84"/>
      <c r="G17" s="4"/>
      <c r="H17" s="4"/>
      <c r="I17" s="4"/>
      <c r="J17" s="4"/>
    </row>
    <row r="18" spans="1:10" x14ac:dyDescent="0.2">
      <c r="A18" s="239"/>
      <c r="B18" s="84"/>
      <c r="C18" s="84"/>
      <c r="D18" s="6"/>
      <c r="E18" s="84"/>
      <c r="F18" s="84"/>
      <c r="G18" s="4"/>
      <c r="H18" s="4"/>
      <c r="I18" s="4"/>
      <c r="J18" s="4"/>
    </row>
    <row r="19" spans="1:10" x14ac:dyDescent="0.2">
      <c r="A19" s="239"/>
      <c r="B19" s="84"/>
      <c r="C19" s="84"/>
      <c r="D19" s="6"/>
      <c r="E19" s="84"/>
      <c r="F19" s="84"/>
      <c r="G19" s="4"/>
      <c r="H19" s="4"/>
      <c r="I19" s="4"/>
      <c r="J19" s="4"/>
    </row>
    <row r="20" spans="1:10" x14ac:dyDescent="0.2">
      <c r="A20" s="239"/>
      <c r="B20" s="84"/>
      <c r="C20" s="84"/>
      <c r="D20" s="6"/>
      <c r="E20" s="84"/>
      <c r="F20" s="84"/>
      <c r="G20" s="4"/>
      <c r="H20" s="4"/>
      <c r="I20" s="4"/>
      <c r="J20" s="4"/>
    </row>
    <row r="21" spans="1:10" x14ac:dyDescent="0.2">
      <c r="A21" s="239"/>
      <c r="B21" s="84"/>
      <c r="C21" s="84"/>
      <c r="D21" s="6"/>
      <c r="E21" s="84"/>
      <c r="F21" s="84"/>
      <c r="G21" s="4"/>
      <c r="H21" s="4"/>
      <c r="I21" s="4"/>
      <c r="J21" s="4"/>
    </row>
    <row r="22" spans="1:10" x14ac:dyDescent="0.2">
      <c r="A22" s="239"/>
      <c r="B22" s="84"/>
      <c r="C22" s="84"/>
      <c r="D22" s="6"/>
      <c r="E22" s="84"/>
      <c r="F22" s="84"/>
      <c r="G22" s="4"/>
      <c r="H22" s="4"/>
      <c r="I22" s="4"/>
      <c r="J22" s="4"/>
    </row>
    <row r="23" spans="1:10" x14ac:dyDescent="0.2">
      <c r="A23" s="239"/>
      <c r="B23" s="84"/>
      <c r="C23" s="84"/>
      <c r="D23" s="6"/>
      <c r="E23" s="84"/>
      <c r="F23" s="84"/>
      <c r="G23" s="4"/>
      <c r="H23" s="4"/>
      <c r="I23" s="4"/>
      <c r="J23" s="4"/>
    </row>
    <row r="24" spans="1:10" x14ac:dyDescent="0.2">
      <c r="A24" s="239"/>
      <c r="B24" s="84"/>
      <c r="C24" s="84"/>
      <c r="D24" s="6"/>
      <c r="E24" s="84"/>
      <c r="F24" s="84"/>
      <c r="G24" s="4"/>
      <c r="H24" s="4"/>
      <c r="I24" s="4"/>
      <c r="J24" s="4"/>
    </row>
    <row r="25" spans="1:10" x14ac:dyDescent="0.2">
      <c r="A25" s="239"/>
      <c r="B25" s="84"/>
      <c r="C25" s="84"/>
      <c r="D25" s="6"/>
      <c r="E25" s="84"/>
      <c r="F25" s="84"/>
      <c r="G25" s="4"/>
      <c r="H25" s="4"/>
      <c r="I25" s="4"/>
      <c r="J25" s="4"/>
    </row>
    <row r="26" spans="1:10" x14ac:dyDescent="0.2">
      <c r="A26" s="239"/>
      <c r="B26" s="84"/>
      <c r="C26" s="84"/>
      <c r="D26" s="6"/>
      <c r="E26" s="84"/>
      <c r="F26" s="84"/>
      <c r="G26" s="4"/>
      <c r="H26" s="4"/>
      <c r="I26" s="4"/>
      <c r="J26" s="4"/>
    </row>
    <row r="27" spans="1:10" x14ac:dyDescent="0.2">
      <c r="A27" s="239"/>
      <c r="B27" s="84"/>
      <c r="C27" s="84"/>
      <c r="D27" s="6"/>
      <c r="E27" s="84"/>
      <c r="F27" s="84"/>
      <c r="G27" s="4"/>
      <c r="H27" s="4"/>
      <c r="I27" s="4"/>
      <c r="J27" s="4"/>
    </row>
    <row r="28" spans="1:10" x14ac:dyDescent="0.2">
      <c r="A28" s="239"/>
      <c r="B28" s="84"/>
      <c r="C28" s="84"/>
      <c r="D28" s="6"/>
      <c r="E28" s="84"/>
      <c r="F28" s="84"/>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topLeftCell="A4" zoomScale="84" zoomScaleNormal="84" workbookViewId="0">
      <selection activeCell="A4" sqref="A4"/>
    </sheetView>
  </sheetViews>
  <sheetFormatPr defaultColWidth="11.42578125" defaultRowHeight="79.5" customHeight="1" x14ac:dyDescent="0.2"/>
  <cols>
    <col min="1" max="1" width="238.42578125" style="71" customWidth="1"/>
    <col min="2" max="2" width="11.42578125" style="71"/>
    <col min="3" max="3" width="25" style="71" customWidth="1"/>
    <col min="4" max="256" width="11.42578125" style="71"/>
    <col min="257" max="257" width="179.7109375" style="71" customWidth="1"/>
    <col min="258" max="512" width="11.42578125" style="71"/>
    <col min="513" max="513" width="179.7109375" style="71" customWidth="1"/>
    <col min="514" max="768" width="11.42578125" style="71"/>
    <col min="769" max="769" width="179.7109375" style="71" customWidth="1"/>
    <col min="770" max="1024" width="11.42578125" style="71"/>
    <col min="1025" max="1025" width="179.7109375" style="71" customWidth="1"/>
    <col min="1026" max="1280" width="11.42578125" style="71"/>
    <col min="1281" max="1281" width="179.7109375" style="71" customWidth="1"/>
    <col min="1282" max="1536" width="11.42578125" style="71"/>
    <col min="1537" max="1537" width="179.7109375" style="71" customWidth="1"/>
    <col min="1538" max="1792" width="11.42578125" style="71"/>
    <col min="1793" max="1793" width="179.7109375" style="71" customWidth="1"/>
    <col min="1794" max="2048" width="11.42578125" style="71"/>
    <col min="2049" max="2049" width="179.7109375" style="71" customWidth="1"/>
    <col min="2050" max="2304" width="11.42578125" style="71"/>
    <col min="2305" max="2305" width="179.7109375" style="71" customWidth="1"/>
    <col min="2306" max="2560" width="11.42578125" style="71"/>
    <col min="2561" max="2561" width="179.7109375" style="71" customWidth="1"/>
    <col min="2562" max="2816" width="11.42578125" style="71"/>
    <col min="2817" max="2817" width="179.7109375" style="71" customWidth="1"/>
    <col min="2818" max="3072" width="11.42578125" style="71"/>
    <col min="3073" max="3073" width="179.7109375" style="71" customWidth="1"/>
    <col min="3074" max="3328" width="11.42578125" style="71"/>
    <col min="3329" max="3329" width="179.7109375" style="71" customWidth="1"/>
    <col min="3330" max="3584" width="11.42578125" style="71"/>
    <col min="3585" max="3585" width="179.7109375" style="71" customWidth="1"/>
    <col min="3586" max="3840" width="11.42578125" style="71"/>
    <col min="3841" max="3841" width="179.7109375" style="71" customWidth="1"/>
    <col min="3842" max="4096" width="11.42578125" style="71"/>
    <col min="4097" max="4097" width="179.7109375" style="71" customWidth="1"/>
    <col min="4098" max="4352" width="11.42578125" style="71"/>
    <col min="4353" max="4353" width="179.7109375" style="71" customWidth="1"/>
    <col min="4354" max="4608" width="11.42578125" style="71"/>
    <col min="4609" max="4609" width="179.7109375" style="71" customWidth="1"/>
    <col min="4610" max="4864" width="11.42578125" style="71"/>
    <col min="4865" max="4865" width="179.7109375" style="71" customWidth="1"/>
    <col min="4866" max="5120" width="11.42578125" style="71"/>
    <col min="5121" max="5121" width="179.7109375" style="71" customWidth="1"/>
    <col min="5122" max="5376" width="11.42578125" style="71"/>
    <col min="5377" max="5377" width="179.7109375" style="71" customWidth="1"/>
    <col min="5378" max="5632" width="11.42578125" style="71"/>
    <col min="5633" max="5633" width="179.7109375" style="71" customWidth="1"/>
    <col min="5634" max="5888" width="11.42578125" style="71"/>
    <col min="5889" max="5889" width="179.7109375" style="71" customWidth="1"/>
    <col min="5890" max="6144" width="11.42578125" style="71"/>
    <col min="6145" max="6145" width="179.7109375" style="71" customWidth="1"/>
    <col min="6146" max="6400" width="11.42578125" style="71"/>
    <col min="6401" max="6401" width="179.7109375" style="71" customWidth="1"/>
    <col min="6402" max="6656" width="11.42578125" style="71"/>
    <col min="6657" max="6657" width="179.7109375" style="71" customWidth="1"/>
    <col min="6658" max="6912" width="11.42578125" style="71"/>
    <col min="6913" max="6913" width="179.7109375" style="71" customWidth="1"/>
    <col min="6914" max="7168" width="11.42578125" style="71"/>
    <col min="7169" max="7169" width="179.7109375" style="71" customWidth="1"/>
    <col min="7170" max="7424" width="11.42578125" style="71"/>
    <col min="7425" max="7425" width="179.7109375" style="71" customWidth="1"/>
    <col min="7426" max="7680" width="11.42578125" style="71"/>
    <col min="7681" max="7681" width="179.7109375" style="71" customWidth="1"/>
    <col min="7682" max="7936" width="11.42578125" style="71"/>
    <col min="7937" max="7937" width="179.7109375" style="71" customWidth="1"/>
    <col min="7938" max="8192" width="11.42578125" style="71"/>
    <col min="8193" max="8193" width="179.7109375" style="71" customWidth="1"/>
    <col min="8194" max="8448" width="11.42578125" style="71"/>
    <col min="8449" max="8449" width="179.7109375" style="71" customWidth="1"/>
    <col min="8450" max="8704" width="11.42578125" style="71"/>
    <col min="8705" max="8705" width="179.7109375" style="71" customWidth="1"/>
    <col min="8706" max="8960" width="11.42578125" style="71"/>
    <col min="8961" max="8961" width="179.7109375" style="71" customWidth="1"/>
    <col min="8962" max="9216" width="11.42578125" style="71"/>
    <col min="9217" max="9217" width="179.7109375" style="71" customWidth="1"/>
    <col min="9218" max="9472" width="11.42578125" style="71"/>
    <col min="9473" max="9473" width="179.7109375" style="71" customWidth="1"/>
    <col min="9474" max="9728" width="11.42578125" style="71"/>
    <col min="9729" max="9729" width="179.7109375" style="71" customWidth="1"/>
    <col min="9730" max="9984" width="11.42578125" style="71"/>
    <col min="9985" max="9985" width="179.7109375" style="71" customWidth="1"/>
    <col min="9986" max="10240" width="11.42578125" style="71"/>
    <col min="10241" max="10241" width="179.7109375" style="71" customWidth="1"/>
    <col min="10242" max="10496" width="11.42578125" style="71"/>
    <col min="10497" max="10497" width="179.7109375" style="71" customWidth="1"/>
    <col min="10498" max="10752" width="11.42578125" style="71"/>
    <col min="10753" max="10753" width="179.7109375" style="71" customWidth="1"/>
    <col min="10754" max="11008" width="11.42578125" style="71"/>
    <col min="11009" max="11009" width="179.7109375" style="71" customWidth="1"/>
    <col min="11010" max="11264" width="11.42578125" style="71"/>
    <col min="11265" max="11265" width="179.7109375" style="71" customWidth="1"/>
    <col min="11266" max="11520" width="11.42578125" style="71"/>
    <col min="11521" max="11521" width="179.7109375" style="71" customWidth="1"/>
    <col min="11522" max="11776" width="11.42578125" style="71"/>
    <col min="11777" max="11777" width="179.7109375" style="71" customWidth="1"/>
    <col min="11778" max="12032" width="11.42578125" style="71"/>
    <col min="12033" max="12033" width="179.7109375" style="71" customWidth="1"/>
    <col min="12034" max="12288" width="11.42578125" style="71"/>
    <col min="12289" max="12289" width="179.7109375" style="71" customWidth="1"/>
    <col min="12290" max="12544" width="11.42578125" style="71"/>
    <col min="12545" max="12545" width="179.7109375" style="71" customWidth="1"/>
    <col min="12546" max="12800" width="11.42578125" style="71"/>
    <col min="12801" max="12801" width="179.7109375" style="71" customWidth="1"/>
    <col min="12802" max="13056" width="11.42578125" style="71"/>
    <col min="13057" max="13057" width="179.7109375" style="71" customWidth="1"/>
    <col min="13058" max="13312" width="11.42578125" style="71"/>
    <col min="13313" max="13313" width="179.7109375" style="71" customWidth="1"/>
    <col min="13314" max="13568" width="11.42578125" style="71"/>
    <col min="13569" max="13569" width="179.7109375" style="71" customWidth="1"/>
    <col min="13570" max="13824" width="11.42578125" style="71"/>
    <col min="13825" max="13825" width="179.7109375" style="71" customWidth="1"/>
    <col min="13826" max="14080" width="11.42578125" style="71"/>
    <col min="14081" max="14081" width="179.7109375" style="71" customWidth="1"/>
    <col min="14082" max="14336" width="11.42578125" style="71"/>
    <col min="14337" max="14337" width="179.7109375" style="71" customWidth="1"/>
    <col min="14338" max="14592" width="11.42578125" style="71"/>
    <col min="14593" max="14593" width="179.7109375" style="71" customWidth="1"/>
    <col min="14594" max="14848" width="11.42578125" style="71"/>
    <col min="14849" max="14849" width="179.7109375" style="71" customWidth="1"/>
    <col min="14850" max="15104" width="11.42578125" style="71"/>
    <col min="15105" max="15105" width="179.7109375" style="71" customWidth="1"/>
    <col min="15106" max="15360" width="11.42578125" style="71"/>
    <col min="15361" max="15361" width="179.7109375" style="71" customWidth="1"/>
    <col min="15362" max="15616" width="11.42578125" style="71"/>
    <col min="15617" max="15617" width="179.7109375" style="71" customWidth="1"/>
    <col min="15618" max="15872" width="11.42578125" style="71"/>
    <col min="15873" max="15873" width="179.7109375" style="71" customWidth="1"/>
    <col min="15874" max="16128" width="11.42578125" style="71"/>
    <col min="16129" max="16129" width="179.7109375" style="71" customWidth="1"/>
    <col min="16130" max="16384" width="11.42578125" style="71"/>
  </cols>
  <sheetData>
    <row r="1" spans="1:7" ht="174.75" customHeight="1" thickBot="1" x14ac:dyDescent="0.25">
      <c r="A1" s="90" t="s">
        <v>323</v>
      </c>
    </row>
    <row r="2" spans="1:7" ht="54.75" customHeight="1" thickBot="1" x14ac:dyDescent="0.25">
      <c r="A2" s="89" t="s">
        <v>207</v>
      </c>
    </row>
    <row r="3" spans="1:7" ht="126.75" thickBot="1" x14ac:dyDescent="0.25">
      <c r="A3" s="79" t="s">
        <v>325</v>
      </c>
    </row>
    <row r="4" spans="1:7" ht="183" thickBot="1" x14ac:dyDescent="0.25">
      <c r="A4" s="78" t="s">
        <v>327</v>
      </c>
    </row>
    <row r="5" spans="1:7" ht="159" customHeight="1" thickBot="1" x14ac:dyDescent="0.25">
      <c r="A5" s="96" t="s">
        <v>319</v>
      </c>
    </row>
    <row r="6" spans="1:7" ht="67.5" customHeight="1" thickBot="1" x14ac:dyDescent="0.25">
      <c r="A6" s="77" t="s">
        <v>322</v>
      </c>
    </row>
    <row r="7" spans="1:7" ht="145.5" customHeight="1" thickBot="1" x14ac:dyDescent="0.25">
      <c r="A7" s="76" t="s">
        <v>324</v>
      </c>
      <c r="C7" s="253"/>
      <c r="D7" s="253"/>
      <c r="E7" s="253"/>
      <c r="F7" s="253"/>
      <c r="G7" s="253"/>
    </row>
    <row r="8" spans="1:7" ht="269.25" customHeight="1" thickBot="1" x14ac:dyDescent="0.25">
      <c r="A8" s="97" t="s">
        <v>320</v>
      </c>
      <c r="C8" s="85"/>
      <c r="D8" s="85"/>
      <c r="E8" s="85"/>
      <c r="F8" s="85"/>
      <c r="G8" s="85"/>
    </row>
    <row r="9" spans="1:7" ht="29.25" customHeight="1" thickBot="1" x14ac:dyDescent="0.25">
      <c r="A9" s="72" t="s">
        <v>209</v>
      </c>
      <c r="C9" s="85"/>
      <c r="D9" s="85"/>
      <c r="E9" s="85"/>
      <c r="F9" s="85"/>
      <c r="G9" s="85"/>
    </row>
    <row r="10" spans="1:7" ht="30" x14ac:dyDescent="0.2">
      <c r="A10" s="74" t="s">
        <v>99</v>
      </c>
      <c r="C10" s="85"/>
      <c r="D10" s="85"/>
      <c r="E10" s="85"/>
      <c r="F10" s="85"/>
      <c r="G10" s="85"/>
    </row>
    <row r="11" spans="1:7" ht="30" x14ac:dyDescent="0.2">
      <c r="A11" s="73" t="s">
        <v>100</v>
      </c>
    </row>
    <row r="12" spans="1:7" ht="30" x14ac:dyDescent="0.2">
      <c r="A12" s="73" t="s">
        <v>101</v>
      </c>
    </row>
    <row r="13" spans="1:7" ht="30" x14ac:dyDescent="0.2">
      <c r="A13" s="73" t="s">
        <v>102</v>
      </c>
    </row>
    <row r="14" spans="1:7" ht="30" x14ac:dyDescent="0.2">
      <c r="A14" s="73" t="s">
        <v>103</v>
      </c>
    </row>
    <row r="15" spans="1:7" ht="30" x14ac:dyDescent="0.2">
      <c r="A15" s="73" t="s">
        <v>104</v>
      </c>
    </row>
    <row r="16" spans="1:7" ht="30" x14ac:dyDescent="0.2">
      <c r="A16" s="73" t="s">
        <v>105</v>
      </c>
    </row>
    <row r="17" spans="1:1" ht="30" x14ac:dyDescent="0.2">
      <c r="A17" s="73" t="s">
        <v>106</v>
      </c>
    </row>
    <row r="18" spans="1:1" ht="30" x14ac:dyDescent="0.2">
      <c r="A18" s="73" t="s">
        <v>107</v>
      </c>
    </row>
    <row r="19" spans="1:1" ht="30" x14ac:dyDescent="0.2">
      <c r="A19" s="73" t="s">
        <v>108</v>
      </c>
    </row>
    <row r="20" spans="1:1" ht="30" x14ac:dyDescent="0.2">
      <c r="A20" s="73" t="s">
        <v>174</v>
      </c>
    </row>
    <row r="21" spans="1:1" ht="30" x14ac:dyDescent="0.2">
      <c r="A21" s="73" t="s">
        <v>109</v>
      </c>
    </row>
    <row r="22" spans="1:1" ht="30" x14ac:dyDescent="0.2">
      <c r="A22" s="73" t="s">
        <v>110</v>
      </c>
    </row>
    <row r="23" spans="1:1" ht="30" x14ac:dyDescent="0.2">
      <c r="A23" s="73" t="s">
        <v>111</v>
      </c>
    </row>
    <row r="24" spans="1:1" ht="30" x14ac:dyDescent="0.2">
      <c r="A24" s="73" t="s">
        <v>112</v>
      </c>
    </row>
    <row r="25" spans="1:1" ht="30" x14ac:dyDescent="0.2">
      <c r="A25" s="73" t="s">
        <v>113</v>
      </c>
    </row>
    <row r="26" spans="1:1" ht="30.75" thickBot="1" x14ac:dyDescent="0.25">
      <c r="A26" s="75" t="s">
        <v>114</v>
      </c>
    </row>
    <row r="27" spans="1:1" ht="15" x14ac:dyDescent="0.2"/>
    <row r="28" spans="1:1" ht="15" x14ac:dyDescent="0.2"/>
    <row r="29" spans="1:1" ht="15" x14ac:dyDescent="0.2"/>
    <row r="30" spans="1:1" ht="15" x14ac:dyDescent="0.2"/>
    <row r="31" spans="1:1" ht="15" x14ac:dyDescent="0.2"/>
    <row r="32" spans="1:1" ht="15" x14ac:dyDescent="0.2"/>
    <row r="33" ht="15" x14ac:dyDescent="0.2"/>
    <row r="34" ht="39" customHeight="1" x14ac:dyDescent="0.2"/>
    <row r="35" ht="15" x14ac:dyDescent="0.2"/>
    <row r="36" ht="15" x14ac:dyDescent="0.2"/>
    <row r="37" ht="15" x14ac:dyDescent="0.2"/>
    <row r="38" ht="15" x14ac:dyDescent="0.2"/>
    <row r="39" ht="15" x14ac:dyDescent="0.2"/>
    <row r="40" ht="15" x14ac:dyDescent="0.2"/>
    <row r="41" ht="42" customHeight="1" x14ac:dyDescent="0.2"/>
  </sheetData>
  <mergeCells count="1">
    <mergeCell ref="C7:G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topLeftCell="A16" zoomScale="85" zoomScaleNormal="85" workbookViewId="0">
      <selection activeCell="C22" sqref="C22"/>
    </sheetView>
  </sheetViews>
  <sheetFormatPr defaultColWidth="28.42578125" defaultRowHeight="15" x14ac:dyDescent="0.2"/>
  <cols>
    <col min="1" max="1" width="37" style="98" customWidth="1"/>
    <col min="2" max="2" width="48.140625" style="98" customWidth="1"/>
    <col min="3" max="3" width="69.28515625" style="98" customWidth="1"/>
    <col min="4" max="4" width="35.42578125" style="98" customWidth="1"/>
    <col min="5" max="5" width="25.28515625" style="98" customWidth="1"/>
    <col min="6" max="6" width="29" style="98" customWidth="1"/>
    <col min="7" max="16384" width="28.42578125" style="98"/>
  </cols>
  <sheetData>
    <row r="1" spans="1:6" x14ac:dyDescent="0.2">
      <c r="A1" s="254" t="s">
        <v>314</v>
      </c>
      <c r="B1" s="255"/>
      <c r="C1" s="255"/>
      <c r="D1" s="255"/>
      <c r="E1" s="255"/>
      <c r="F1" s="256"/>
    </row>
    <row r="2" spans="1:6" ht="15.75" thickBot="1" x14ac:dyDescent="0.25">
      <c r="A2" s="257"/>
      <c r="B2" s="258"/>
      <c r="C2" s="258"/>
      <c r="D2" s="258"/>
      <c r="E2" s="258"/>
      <c r="F2" s="259"/>
    </row>
    <row r="3" spans="1:6" ht="32.25" thickBot="1" x14ac:dyDescent="0.25">
      <c r="A3" s="101" t="s">
        <v>313</v>
      </c>
      <c r="B3" s="102" t="s">
        <v>312</v>
      </c>
      <c r="C3" s="107" t="s">
        <v>311</v>
      </c>
      <c r="D3" s="107" t="s">
        <v>310</v>
      </c>
      <c r="E3" s="107" t="s">
        <v>309</v>
      </c>
      <c r="F3" s="124" t="s">
        <v>308</v>
      </c>
    </row>
    <row r="4" spans="1:6" ht="30" x14ac:dyDescent="0.2">
      <c r="A4" s="262" t="s">
        <v>315</v>
      </c>
      <c r="B4" s="267" t="s">
        <v>307</v>
      </c>
      <c r="C4" s="108" t="s">
        <v>249</v>
      </c>
      <c r="D4" s="109" t="s">
        <v>248</v>
      </c>
      <c r="E4" s="109">
        <v>0.75</v>
      </c>
      <c r="F4" s="125" t="s">
        <v>306</v>
      </c>
    </row>
    <row r="5" spans="1:6" ht="34.5" customHeight="1" x14ac:dyDescent="0.2">
      <c r="A5" s="263"/>
      <c r="B5" s="261"/>
      <c r="C5" s="110" t="s">
        <v>267</v>
      </c>
      <c r="D5" s="111" t="s">
        <v>266</v>
      </c>
      <c r="E5" s="111" t="s">
        <v>265</v>
      </c>
      <c r="F5" s="126" t="s">
        <v>215</v>
      </c>
    </row>
    <row r="6" spans="1:6" ht="44.25" customHeight="1" x14ac:dyDescent="0.2">
      <c r="A6" s="263"/>
      <c r="B6" s="261"/>
      <c r="C6" s="110" t="s">
        <v>305</v>
      </c>
      <c r="D6" s="112" t="s">
        <v>304</v>
      </c>
      <c r="E6" s="113">
        <v>0.03</v>
      </c>
      <c r="F6" s="127" t="s">
        <v>303</v>
      </c>
    </row>
    <row r="7" spans="1:6" ht="19.5" customHeight="1" x14ac:dyDescent="0.2">
      <c r="A7" s="263"/>
      <c r="B7" s="261"/>
      <c r="C7" s="110" t="s">
        <v>302</v>
      </c>
      <c r="D7" s="111" t="s">
        <v>301</v>
      </c>
      <c r="E7" s="111" t="s">
        <v>300</v>
      </c>
      <c r="F7" s="126" t="s">
        <v>215</v>
      </c>
    </row>
    <row r="8" spans="1:6" ht="20.25" customHeight="1" x14ac:dyDescent="0.2">
      <c r="A8" s="263"/>
      <c r="B8" s="261"/>
      <c r="C8" s="110" t="s">
        <v>299</v>
      </c>
      <c r="D8" s="112" t="s">
        <v>298</v>
      </c>
      <c r="E8" s="113">
        <v>0.7</v>
      </c>
      <c r="F8" s="127" t="s">
        <v>297</v>
      </c>
    </row>
    <row r="9" spans="1:6" ht="41.25" customHeight="1" x14ac:dyDescent="0.2">
      <c r="A9" s="263"/>
      <c r="B9" s="261" t="s">
        <v>296</v>
      </c>
      <c r="C9" s="114" t="s">
        <v>295</v>
      </c>
      <c r="D9" s="111" t="s">
        <v>294</v>
      </c>
      <c r="E9" s="115" t="s">
        <v>293</v>
      </c>
      <c r="F9" s="128" t="s">
        <v>215</v>
      </c>
    </row>
    <row r="10" spans="1:6" ht="30" x14ac:dyDescent="0.2">
      <c r="A10" s="263"/>
      <c r="B10" s="261"/>
      <c r="C10" s="110" t="s">
        <v>292</v>
      </c>
      <c r="D10" s="113" t="s">
        <v>291</v>
      </c>
      <c r="E10" s="111" t="s">
        <v>290</v>
      </c>
      <c r="F10" s="129" t="s">
        <v>289</v>
      </c>
    </row>
    <row r="11" spans="1:6" ht="95.25" customHeight="1" x14ac:dyDescent="0.2">
      <c r="A11" s="263"/>
      <c r="B11" s="261"/>
      <c r="C11" s="110" t="s">
        <v>288</v>
      </c>
      <c r="D11" s="111" t="s">
        <v>287</v>
      </c>
      <c r="E11" s="111" t="s">
        <v>220</v>
      </c>
      <c r="F11" s="126" t="s">
        <v>286</v>
      </c>
    </row>
    <row r="12" spans="1:6" ht="22.5" customHeight="1" x14ac:dyDescent="0.2">
      <c r="A12" s="263"/>
      <c r="B12" s="261"/>
      <c r="C12" s="110" t="s">
        <v>285</v>
      </c>
      <c r="D12" s="112" t="s">
        <v>284</v>
      </c>
      <c r="E12" s="111" t="s">
        <v>220</v>
      </c>
      <c r="F12" s="127" t="s">
        <v>283</v>
      </c>
    </row>
    <row r="13" spans="1:6" ht="22.5" customHeight="1" x14ac:dyDescent="0.2">
      <c r="A13" s="263"/>
      <c r="B13" s="261"/>
      <c r="C13" s="110" t="s">
        <v>282</v>
      </c>
      <c r="D13" s="112" t="s">
        <v>281</v>
      </c>
      <c r="E13" s="113">
        <v>0.75</v>
      </c>
      <c r="F13" s="127" t="s">
        <v>280</v>
      </c>
    </row>
    <row r="14" spans="1:6" ht="30" x14ac:dyDescent="0.2">
      <c r="A14" s="263"/>
      <c r="B14" s="261"/>
      <c r="C14" s="110" t="s">
        <v>279</v>
      </c>
      <c r="D14" s="112" t="s">
        <v>278</v>
      </c>
      <c r="E14" s="111" t="s">
        <v>220</v>
      </c>
      <c r="F14" s="127" t="s">
        <v>277</v>
      </c>
    </row>
    <row r="15" spans="1:6" ht="30" x14ac:dyDescent="0.2">
      <c r="A15" s="263"/>
      <c r="B15" s="271" t="s">
        <v>276</v>
      </c>
      <c r="C15" s="110" t="s">
        <v>275</v>
      </c>
      <c r="D15" s="111" t="s">
        <v>274</v>
      </c>
      <c r="E15" s="111" t="s">
        <v>273</v>
      </c>
      <c r="F15" s="126" t="s">
        <v>272</v>
      </c>
    </row>
    <row r="16" spans="1:6" ht="41.25" customHeight="1" x14ac:dyDescent="0.2">
      <c r="A16" s="263"/>
      <c r="B16" s="267"/>
      <c r="C16" s="110" t="s">
        <v>271</v>
      </c>
      <c r="D16" s="111" t="s">
        <v>270</v>
      </c>
      <c r="E16" s="111" t="s">
        <v>269</v>
      </c>
      <c r="F16" s="126" t="s">
        <v>215</v>
      </c>
    </row>
    <row r="17" spans="1:6" ht="53.25" customHeight="1" thickBot="1" x14ac:dyDescent="0.25">
      <c r="A17" s="264"/>
      <c r="B17" s="103" t="s">
        <v>268</v>
      </c>
      <c r="C17" s="114" t="s">
        <v>267</v>
      </c>
      <c r="D17" s="115" t="s">
        <v>266</v>
      </c>
      <c r="E17" s="115" t="s">
        <v>265</v>
      </c>
      <c r="F17" s="128" t="s">
        <v>215</v>
      </c>
    </row>
    <row r="18" spans="1:6" ht="45" x14ac:dyDescent="0.2">
      <c r="A18" s="265" t="s">
        <v>316</v>
      </c>
      <c r="B18" s="270" t="s">
        <v>264</v>
      </c>
      <c r="C18" s="116" t="s">
        <v>263</v>
      </c>
      <c r="D18" s="117" t="s">
        <v>262</v>
      </c>
      <c r="E18" s="117" t="s">
        <v>261</v>
      </c>
      <c r="F18" s="130" t="s">
        <v>260</v>
      </c>
    </row>
    <row r="19" spans="1:6" ht="26.25" customHeight="1" x14ac:dyDescent="0.2">
      <c r="A19" s="263"/>
      <c r="B19" s="267"/>
      <c r="C19" s="110" t="s">
        <v>259</v>
      </c>
      <c r="D19" s="112" t="s">
        <v>258</v>
      </c>
      <c r="E19" s="111" t="s">
        <v>257</v>
      </c>
      <c r="F19" s="126" t="s">
        <v>256</v>
      </c>
    </row>
    <row r="20" spans="1:6" ht="41.25" customHeight="1" x14ac:dyDescent="0.2">
      <c r="A20" s="263"/>
      <c r="B20" s="104" t="s">
        <v>255</v>
      </c>
      <c r="C20" s="114" t="s">
        <v>254</v>
      </c>
      <c r="D20" s="111" t="s">
        <v>253</v>
      </c>
      <c r="E20" s="115" t="s">
        <v>252</v>
      </c>
      <c r="F20" s="126" t="s">
        <v>251</v>
      </c>
    </row>
    <row r="21" spans="1:6" ht="30" x14ac:dyDescent="0.2">
      <c r="A21" s="263"/>
      <c r="B21" s="271" t="s">
        <v>250</v>
      </c>
      <c r="C21" s="110" t="s">
        <v>249</v>
      </c>
      <c r="D21" s="113" t="s">
        <v>248</v>
      </c>
      <c r="E21" s="113">
        <v>0.75</v>
      </c>
      <c r="F21" s="126" t="s">
        <v>247</v>
      </c>
    </row>
    <row r="22" spans="1:6" ht="41.25" customHeight="1" thickBot="1" x14ac:dyDescent="0.25">
      <c r="A22" s="266"/>
      <c r="B22" s="272"/>
      <c r="C22" s="118" t="s">
        <v>246</v>
      </c>
      <c r="D22" s="119" t="s">
        <v>245</v>
      </c>
      <c r="E22" s="120" t="s">
        <v>244</v>
      </c>
      <c r="F22" s="131" t="s">
        <v>243</v>
      </c>
    </row>
    <row r="23" spans="1:6" ht="38.25" customHeight="1" x14ac:dyDescent="0.2">
      <c r="A23" s="265" t="s">
        <v>317</v>
      </c>
      <c r="B23" s="260" t="s">
        <v>242</v>
      </c>
      <c r="C23" s="121" t="s">
        <v>241</v>
      </c>
      <c r="D23" s="117" t="s">
        <v>240</v>
      </c>
      <c r="E23" s="117">
        <v>0.65</v>
      </c>
      <c r="F23" s="130" t="s">
        <v>239</v>
      </c>
    </row>
    <row r="24" spans="1:6" ht="30" x14ac:dyDescent="0.2">
      <c r="A24" s="263"/>
      <c r="B24" s="261"/>
      <c r="C24" s="122" t="s">
        <v>238</v>
      </c>
      <c r="D24" s="111" t="s">
        <v>237</v>
      </c>
      <c r="E24" s="111">
        <v>0.55000000000000004</v>
      </c>
      <c r="F24" s="126" t="s">
        <v>236</v>
      </c>
    </row>
    <row r="25" spans="1:6" ht="43.5" customHeight="1" x14ac:dyDescent="0.2">
      <c r="A25" s="263"/>
      <c r="B25" s="261"/>
      <c r="C25" s="122" t="s">
        <v>235</v>
      </c>
      <c r="D25" s="111" t="s">
        <v>234</v>
      </c>
      <c r="E25" s="111">
        <v>0.36399999999999999</v>
      </c>
      <c r="F25" s="126" t="s">
        <v>233</v>
      </c>
    </row>
    <row r="26" spans="1:6" ht="47.25" x14ac:dyDescent="0.2">
      <c r="A26" s="263"/>
      <c r="B26" s="105" t="s">
        <v>232</v>
      </c>
      <c r="C26" s="122" t="s">
        <v>231</v>
      </c>
      <c r="D26" s="123" t="s">
        <v>230</v>
      </c>
      <c r="E26" s="123" t="s">
        <v>229</v>
      </c>
      <c r="F26" s="126" t="s">
        <v>228</v>
      </c>
    </row>
    <row r="27" spans="1:6" ht="38.25" customHeight="1" x14ac:dyDescent="0.2">
      <c r="A27" s="263"/>
      <c r="B27" s="104" t="s">
        <v>227</v>
      </c>
      <c r="C27" s="110" t="s">
        <v>226</v>
      </c>
      <c r="D27" s="111" t="s">
        <v>225</v>
      </c>
      <c r="E27" s="111" t="s">
        <v>224</v>
      </c>
      <c r="F27" s="126" t="s">
        <v>215</v>
      </c>
    </row>
    <row r="28" spans="1:6" ht="32.25" thickBot="1" x14ac:dyDescent="0.25">
      <c r="A28" s="266"/>
      <c r="B28" s="106" t="s">
        <v>223</v>
      </c>
      <c r="C28" s="118" t="s">
        <v>222</v>
      </c>
      <c r="D28" s="120" t="s">
        <v>221</v>
      </c>
      <c r="E28" s="120" t="s">
        <v>220</v>
      </c>
      <c r="F28" s="132" t="s">
        <v>219</v>
      </c>
    </row>
    <row r="29" spans="1:6" ht="62.25" customHeight="1" x14ac:dyDescent="0.2">
      <c r="A29" s="268" t="s">
        <v>318</v>
      </c>
      <c r="B29" s="134" t="s">
        <v>218</v>
      </c>
      <c r="C29" s="116" t="s">
        <v>217</v>
      </c>
      <c r="D29" s="117" t="s">
        <v>216</v>
      </c>
      <c r="E29" s="117">
        <v>2.5</v>
      </c>
      <c r="F29" s="130" t="s">
        <v>215</v>
      </c>
    </row>
    <row r="30" spans="1:6" ht="60.75" thickBot="1" x14ac:dyDescent="0.25">
      <c r="A30" s="269"/>
      <c r="B30" s="135" t="s">
        <v>214</v>
      </c>
      <c r="C30" s="118" t="s">
        <v>213</v>
      </c>
      <c r="D30" s="120" t="s">
        <v>212</v>
      </c>
      <c r="E30" s="120">
        <v>38</v>
      </c>
      <c r="F30" s="132" t="s">
        <v>211</v>
      </c>
    </row>
  </sheetData>
  <mergeCells count="11">
    <mergeCell ref="A29:A30"/>
    <mergeCell ref="B18:B19"/>
    <mergeCell ref="B21:B22"/>
    <mergeCell ref="B15:B16"/>
    <mergeCell ref="B9:B14"/>
    <mergeCell ref="A1:F2"/>
    <mergeCell ref="B23:B25"/>
    <mergeCell ref="A4:A17"/>
    <mergeCell ref="A18:A22"/>
    <mergeCell ref="A23:A28"/>
    <mergeCell ref="B4:B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0"/>
  <sheetViews>
    <sheetView tabSelected="1" zoomScale="60" zoomScaleNormal="60" zoomScaleSheetLayoutView="87" workbookViewId="0">
      <pane ySplit="6" topLeftCell="A7" activePane="bottomLeft" state="frozen"/>
      <selection pane="bottomLeft" activeCell="H41" sqref="H41"/>
    </sheetView>
  </sheetViews>
  <sheetFormatPr defaultColWidth="9.140625" defaultRowHeight="14.25" x14ac:dyDescent="0.2"/>
  <cols>
    <col min="1" max="1" width="16" style="70" customWidth="1"/>
    <col min="2" max="2" width="38" style="70" customWidth="1"/>
    <col min="3" max="4" width="35.140625" style="70" customWidth="1"/>
    <col min="5" max="6" width="38.42578125" style="70" customWidth="1"/>
    <col min="7" max="7" width="31" style="70" customWidth="1"/>
    <col min="8" max="8" width="27" style="70" customWidth="1"/>
    <col min="9" max="9" width="41.28515625" style="70" customWidth="1"/>
    <col min="10" max="10" width="27" style="70" customWidth="1"/>
    <col min="11" max="11" width="25.42578125" style="70" customWidth="1"/>
    <col min="12" max="12" width="27" style="70" customWidth="1"/>
    <col min="13" max="13" width="28.42578125" style="70" customWidth="1"/>
    <col min="14" max="14" width="25.7109375" style="70" customWidth="1"/>
    <col min="15" max="16384" width="9.140625" style="70"/>
  </cols>
  <sheetData>
    <row r="1" spans="1:15" s="92" customFormat="1" ht="36" customHeight="1" x14ac:dyDescent="0.2">
      <c r="A1" s="273" t="s">
        <v>343</v>
      </c>
      <c r="B1" s="274"/>
      <c r="C1" s="274"/>
      <c r="D1" s="274"/>
      <c r="E1" s="274"/>
      <c r="F1" s="274"/>
      <c r="G1" s="274"/>
      <c r="H1" s="274"/>
      <c r="I1" s="274"/>
      <c r="J1" s="274"/>
      <c r="K1" s="274"/>
      <c r="L1" s="274"/>
      <c r="M1" s="274"/>
      <c r="N1" s="275"/>
      <c r="O1" s="93"/>
    </row>
    <row r="2" spans="1:15" ht="48.75" customHeight="1" x14ac:dyDescent="0.2">
      <c r="A2" s="303" t="s">
        <v>115</v>
      </c>
      <c r="B2" s="304"/>
      <c r="C2" s="95"/>
      <c r="D2" s="95"/>
      <c r="E2" s="95"/>
      <c r="G2" s="99" t="s">
        <v>199</v>
      </c>
      <c r="H2" s="291"/>
      <c r="I2" s="292"/>
      <c r="J2" s="292"/>
      <c r="K2" s="292"/>
      <c r="L2" s="293"/>
      <c r="M2" s="100" t="s">
        <v>210</v>
      </c>
      <c r="N2" s="94">
        <v>2027</v>
      </c>
    </row>
    <row r="3" spans="1:15" ht="59.25" customHeight="1" x14ac:dyDescent="0.2">
      <c r="A3" s="303" t="s">
        <v>175</v>
      </c>
      <c r="B3" s="304"/>
      <c r="C3" s="291" t="s">
        <v>205</v>
      </c>
      <c r="D3" s="292"/>
      <c r="E3" s="293"/>
      <c r="F3" s="133" t="s">
        <v>176</v>
      </c>
      <c r="G3" s="291" t="s">
        <v>184</v>
      </c>
      <c r="H3" s="292"/>
      <c r="I3" s="292"/>
      <c r="J3" s="292"/>
      <c r="K3" s="293"/>
      <c r="L3" s="291" t="s">
        <v>196</v>
      </c>
      <c r="M3" s="292"/>
      <c r="N3" s="293"/>
    </row>
    <row r="4" spans="1:15" ht="51.75" customHeight="1" x14ac:dyDescent="0.2">
      <c r="A4" s="303" t="s">
        <v>117</v>
      </c>
      <c r="B4" s="304"/>
      <c r="C4" s="300"/>
      <c r="D4" s="301"/>
      <c r="E4" s="301"/>
      <c r="F4" s="301"/>
      <c r="G4" s="301"/>
      <c r="H4" s="301"/>
      <c r="I4" s="301"/>
      <c r="J4" s="301"/>
      <c r="K4" s="301"/>
      <c r="L4" s="301"/>
      <c r="M4" s="301"/>
      <c r="N4" s="302"/>
    </row>
    <row r="5" spans="1:15" ht="33.75" customHeight="1" x14ac:dyDescent="0.2">
      <c r="A5" s="279" t="s">
        <v>179</v>
      </c>
      <c r="B5" s="280"/>
      <c r="C5" s="280"/>
      <c r="D5" s="280"/>
      <c r="E5" s="280"/>
      <c r="F5" s="280"/>
      <c r="G5" s="280"/>
      <c r="H5" s="280"/>
      <c r="I5" s="280"/>
      <c r="J5" s="280"/>
      <c r="K5" s="280"/>
      <c r="L5" s="280"/>
      <c r="M5" s="280"/>
      <c r="N5" s="281"/>
    </row>
    <row r="6" spans="1:15" s="91" customFormat="1" ht="149.25" customHeight="1" x14ac:dyDescent="0.2">
      <c r="A6" s="136" t="s">
        <v>177</v>
      </c>
      <c r="B6" s="137" t="s">
        <v>178</v>
      </c>
      <c r="C6" s="137" t="s">
        <v>182</v>
      </c>
      <c r="D6" s="138" t="s">
        <v>208</v>
      </c>
      <c r="E6" s="138" t="s">
        <v>183</v>
      </c>
      <c r="F6" s="138" t="s">
        <v>116</v>
      </c>
      <c r="G6" s="138" t="s">
        <v>197</v>
      </c>
      <c r="H6" s="138" t="s">
        <v>198</v>
      </c>
      <c r="I6" s="138" t="s">
        <v>326</v>
      </c>
      <c r="J6" s="167" t="s">
        <v>181</v>
      </c>
      <c r="K6" s="138" t="s">
        <v>321</v>
      </c>
      <c r="L6" s="139" t="s">
        <v>118</v>
      </c>
      <c r="M6" s="140" t="s">
        <v>119</v>
      </c>
      <c r="N6" s="138" t="s">
        <v>180</v>
      </c>
    </row>
    <row r="7" spans="1:15" ht="74.25" customHeight="1" x14ac:dyDescent="0.2">
      <c r="A7" s="285">
        <v>1</v>
      </c>
      <c r="B7" s="276" t="s">
        <v>249</v>
      </c>
      <c r="C7" s="282"/>
      <c r="D7" s="276"/>
      <c r="E7" s="276" t="s">
        <v>344</v>
      </c>
      <c r="F7" s="163" t="s">
        <v>328</v>
      </c>
      <c r="G7" s="141" t="s">
        <v>329</v>
      </c>
      <c r="H7" s="141" t="s">
        <v>332</v>
      </c>
      <c r="I7" s="294" t="s">
        <v>345</v>
      </c>
      <c r="J7" s="165">
        <v>24722000</v>
      </c>
      <c r="K7" s="288" t="s">
        <v>514</v>
      </c>
      <c r="L7" s="285" t="s">
        <v>374</v>
      </c>
      <c r="M7" s="285" t="s">
        <v>374</v>
      </c>
      <c r="N7" s="297">
        <v>8</v>
      </c>
    </row>
    <row r="8" spans="1:15" ht="55.5" customHeight="1" x14ac:dyDescent="0.2">
      <c r="A8" s="286"/>
      <c r="B8" s="277"/>
      <c r="C8" s="283"/>
      <c r="D8" s="277"/>
      <c r="E8" s="277"/>
      <c r="F8" s="164" t="s">
        <v>531</v>
      </c>
      <c r="G8" s="141" t="s">
        <v>330</v>
      </c>
      <c r="H8" s="141" t="s">
        <v>333</v>
      </c>
      <c r="I8" s="295"/>
      <c r="J8" s="174"/>
      <c r="K8" s="289"/>
      <c r="L8" s="286"/>
      <c r="M8" s="286"/>
      <c r="N8" s="298"/>
    </row>
    <row r="9" spans="1:15" ht="54" customHeight="1" x14ac:dyDescent="0.2">
      <c r="A9" s="287"/>
      <c r="B9" s="278"/>
      <c r="C9" s="284"/>
      <c r="D9" s="278"/>
      <c r="E9" s="278"/>
      <c r="F9" s="164" t="s">
        <v>371</v>
      </c>
      <c r="G9" s="141" t="s">
        <v>331</v>
      </c>
      <c r="H9" s="141" t="s">
        <v>334</v>
      </c>
      <c r="I9" s="296"/>
      <c r="J9" s="175"/>
      <c r="K9" s="290"/>
      <c r="L9" s="287"/>
      <c r="M9" s="287"/>
      <c r="N9" s="299"/>
    </row>
    <row r="10" spans="1:15" ht="113.25" customHeight="1" x14ac:dyDescent="0.2">
      <c r="A10" s="285">
        <v>2</v>
      </c>
      <c r="B10" s="276" t="s">
        <v>282</v>
      </c>
      <c r="C10" s="276"/>
      <c r="D10" s="276"/>
      <c r="E10" s="276" t="s">
        <v>346</v>
      </c>
      <c r="F10" s="176" t="s">
        <v>535</v>
      </c>
      <c r="G10" s="179" t="s">
        <v>329</v>
      </c>
      <c r="H10" s="179" t="s">
        <v>333</v>
      </c>
      <c r="I10" s="294" t="s">
        <v>347</v>
      </c>
      <c r="J10" s="165">
        <v>0</v>
      </c>
      <c r="K10" s="288"/>
      <c r="L10" s="285" t="s">
        <v>375</v>
      </c>
      <c r="M10" s="285" t="s">
        <v>374</v>
      </c>
      <c r="N10" s="297">
        <v>8</v>
      </c>
    </row>
    <row r="11" spans="1:15" ht="36" customHeight="1" x14ac:dyDescent="0.2">
      <c r="A11" s="286"/>
      <c r="B11" s="277"/>
      <c r="C11" s="277"/>
      <c r="D11" s="277"/>
      <c r="E11" s="277"/>
      <c r="F11" s="178"/>
      <c r="G11" s="181"/>
      <c r="H11" s="181"/>
      <c r="I11" s="295"/>
      <c r="J11" s="174"/>
      <c r="K11" s="289"/>
      <c r="L11" s="286"/>
      <c r="M11" s="286"/>
      <c r="N11" s="298"/>
    </row>
    <row r="12" spans="1:15" ht="15" customHeight="1" x14ac:dyDescent="0.2">
      <c r="A12" s="287"/>
      <c r="B12" s="278"/>
      <c r="C12" s="278"/>
      <c r="D12" s="278"/>
      <c r="E12" s="278"/>
      <c r="F12" s="177"/>
      <c r="G12" s="180"/>
      <c r="H12" s="180"/>
      <c r="I12" s="296"/>
      <c r="J12" s="175"/>
      <c r="K12" s="290"/>
      <c r="L12" s="287"/>
      <c r="M12" s="287"/>
      <c r="N12" s="299"/>
    </row>
    <row r="13" spans="1:15" ht="91.5" customHeight="1" x14ac:dyDescent="0.2">
      <c r="A13" s="285">
        <v>3</v>
      </c>
      <c r="B13" s="276" t="s">
        <v>305</v>
      </c>
      <c r="C13" s="276"/>
      <c r="D13" s="276"/>
      <c r="E13" s="276" t="s">
        <v>376</v>
      </c>
      <c r="F13" s="164" t="s">
        <v>372</v>
      </c>
      <c r="G13" s="141" t="s">
        <v>329</v>
      </c>
      <c r="H13" s="198" t="s">
        <v>539</v>
      </c>
      <c r="I13" s="294" t="s">
        <v>348</v>
      </c>
      <c r="J13" s="182">
        <v>2710718076.77</v>
      </c>
      <c r="K13" s="288" t="s">
        <v>515</v>
      </c>
      <c r="L13" s="285" t="s">
        <v>374</v>
      </c>
      <c r="M13" s="285" t="s">
        <v>374</v>
      </c>
      <c r="N13" s="297">
        <v>4</v>
      </c>
    </row>
    <row r="14" spans="1:15" ht="69.75" customHeight="1" x14ac:dyDescent="0.2">
      <c r="A14" s="286"/>
      <c r="B14" s="277"/>
      <c r="C14" s="277"/>
      <c r="D14" s="277"/>
      <c r="E14" s="277"/>
      <c r="F14" s="164" t="s">
        <v>373</v>
      </c>
      <c r="G14" s="141" t="s">
        <v>330</v>
      </c>
      <c r="H14" s="198" t="s">
        <v>539</v>
      </c>
      <c r="I14" s="295"/>
      <c r="J14" s="174"/>
      <c r="K14" s="289"/>
      <c r="L14" s="286"/>
      <c r="M14" s="286"/>
      <c r="N14" s="298"/>
    </row>
    <row r="15" spans="1:15" ht="94.5" customHeight="1" x14ac:dyDescent="0.2">
      <c r="A15" s="287"/>
      <c r="B15" s="278"/>
      <c r="C15" s="278"/>
      <c r="D15" s="278"/>
      <c r="E15" s="278"/>
      <c r="F15" s="164" t="s">
        <v>373</v>
      </c>
      <c r="G15" s="197" t="s">
        <v>329</v>
      </c>
      <c r="H15" s="141" t="s">
        <v>536</v>
      </c>
      <c r="I15" s="296"/>
      <c r="J15" s="175"/>
      <c r="K15" s="290"/>
      <c r="L15" s="287"/>
      <c r="M15" s="287"/>
      <c r="N15" s="299"/>
    </row>
    <row r="16" spans="1:15" ht="51" customHeight="1" x14ac:dyDescent="0.2">
      <c r="A16" s="285">
        <v>4</v>
      </c>
      <c r="B16" s="276" t="s">
        <v>249</v>
      </c>
      <c r="C16" s="276"/>
      <c r="D16" s="276"/>
      <c r="E16" s="276" t="s">
        <v>349</v>
      </c>
      <c r="F16" s="176"/>
      <c r="G16" s="184"/>
      <c r="H16" s="179"/>
      <c r="I16" s="294" t="s">
        <v>350</v>
      </c>
      <c r="J16" s="182">
        <v>18939952.25</v>
      </c>
      <c r="K16" s="288" t="s">
        <v>516</v>
      </c>
      <c r="L16" s="285" t="s">
        <v>374</v>
      </c>
      <c r="M16" s="285" t="s">
        <v>375</v>
      </c>
      <c r="N16" s="297">
        <v>8</v>
      </c>
    </row>
    <row r="17" spans="1:14" ht="48" customHeight="1" x14ac:dyDescent="0.2">
      <c r="A17" s="286"/>
      <c r="B17" s="277"/>
      <c r="C17" s="277"/>
      <c r="D17" s="277"/>
      <c r="E17" s="277"/>
      <c r="F17" s="176" t="s">
        <v>544</v>
      </c>
      <c r="G17" s="176" t="s">
        <v>330</v>
      </c>
      <c r="H17" s="179" t="s">
        <v>335</v>
      </c>
      <c r="I17" s="295"/>
      <c r="J17" s="174"/>
      <c r="K17" s="289"/>
      <c r="L17" s="286"/>
      <c r="M17" s="286"/>
      <c r="N17" s="298"/>
    </row>
    <row r="18" spans="1:14" ht="51.75" customHeight="1" x14ac:dyDescent="0.2">
      <c r="A18" s="287"/>
      <c r="B18" s="278"/>
      <c r="C18" s="278"/>
      <c r="D18" s="278"/>
      <c r="E18" s="278"/>
      <c r="F18" s="177"/>
      <c r="G18" s="177"/>
      <c r="H18" s="180"/>
      <c r="I18" s="296"/>
      <c r="J18" s="175"/>
      <c r="K18" s="290"/>
      <c r="L18" s="287"/>
      <c r="M18" s="287"/>
      <c r="N18" s="299"/>
    </row>
    <row r="19" spans="1:14" ht="44.25" customHeight="1" x14ac:dyDescent="0.2">
      <c r="A19" s="285">
        <v>5</v>
      </c>
      <c r="B19" s="276" t="s">
        <v>254</v>
      </c>
      <c r="C19" s="276"/>
      <c r="D19" s="276"/>
      <c r="E19" s="276" t="s">
        <v>351</v>
      </c>
      <c r="F19" s="176" t="s">
        <v>545</v>
      </c>
      <c r="G19" s="176" t="s">
        <v>329</v>
      </c>
      <c r="H19" s="179" t="s">
        <v>540</v>
      </c>
      <c r="I19" s="294" t="s">
        <v>352</v>
      </c>
      <c r="J19" s="165">
        <v>910000</v>
      </c>
      <c r="K19" s="288" t="s">
        <v>517</v>
      </c>
      <c r="L19" s="285" t="s">
        <v>375</v>
      </c>
      <c r="M19" s="285" t="s">
        <v>375</v>
      </c>
      <c r="N19" s="297">
        <v>3</v>
      </c>
    </row>
    <row r="20" spans="1:14" ht="25.5" customHeight="1" x14ac:dyDescent="0.2">
      <c r="A20" s="286"/>
      <c r="B20" s="277"/>
      <c r="C20" s="277"/>
      <c r="D20" s="277"/>
      <c r="E20" s="277"/>
      <c r="F20" s="178"/>
      <c r="G20" s="185"/>
      <c r="H20" s="181"/>
      <c r="I20" s="295"/>
      <c r="J20" s="174"/>
      <c r="K20" s="289"/>
      <c r="L20" s="286"/>
      <c r="M20" s="286"/>
      <c r="N20" s="298"/>
    </row>
    <row r="21" spans="1:14" ht="9.75" customHeight="1" x14ac:dyDescent="0.2">
      <c r="A21" s="287"/>
      <c r="B21" s="278"/>
      <c r="C21" s="278"/>
      <c r="D21" s="278"/>
      <c r="E21" s="278"/>
      <c r="F21" s="177"/>
      <c r="G21" s="186"/>
      <c r="H21" s="180"/>
      <c r="I21" s="296"/>
      <c r="J21" s="175"/>
      <c r="K21" s="290"/>
      <c r="L21" s="287"/>
      <c r="M21" s="287"/>
      <c r="N21" s="299"/>
    </row>
    <row r="22" spans="1:14" ht="87" customHeight="1" x14ac:dyDescent="0.2">
      <c r="A22" s="285">
        <v>6</v>
      </c>
      <c r="B22" s="276" t="s">
        <v>263</v>
      </c>
      <c r="C22" s="276"/>
      <c r="D22" s="276"/>
      <c r="E22" s="276" t="s">
        <v>353</v>
      </c>
      <c r="F22" s="164" t="s">
        <v>538</v>
      </c>
      <c r="G22" s="142" t="s">
        <v>330</v>
      </c>
      <c r="H22" s="142" t="s">
        <v>333</v>
      </c>
      <c r="I22" s="294" t="s">
        <v>354</v>
      </c>
      <c r="J22" s="165">
        <v>5110446057.6000004</v>
      </c>
      <c r="K22" s="288" t="s">
        <v>518</v>
      </c>
      <c r="L22" s="285" t="s">
        <v>375</v>
      </c>
      <c r="M22" s="285" t="s">
        <v>375</v>
      </c>
      <c r="N22" s="297">
        <v>3</v>
      </c>
    </row>
    <row r="23" spans="1:14" ht="78" customHeight="1" x14ac:dyDescent="0.2">
      <c r="A23" s="286"/>
      <c r="B23" s="277"/>
      <c r="C23" s="277"/>
      <c r="D23" s="277"/>
      <c r="E23" s="277"/>
      <c r="F23" s="183" t="s">
        <v>336</v>
      </c>
      <c r="G23" s="187" t="s">
        <v>330</v>
      </c>
      <c r="H23" s="188" t="s">
        <v>540</v>
      </c>
      <c r="I23" s="295"/>
      <c r="J23" s="174"/>
      <c r="K23" s="289"/>
      <c r="L23" s="286"/>
      <c r="M23" s="286"/>
      <c r="N23" s="298"/>
    </row>
    <row r="24" spans="1:14" ht="105" customHeight="1" x14ac:dyDescent="0.2">
      <c r="A24" s="287"/>
      <c r="B24" s="278"/>
      <c r="C24" s="278"/>
      <c r="D24" s="278"/>
      <c r="E24" s="278"/>
      <c r="F24" s="177"/>
      <c r="G24" s="189"/>
      <c r="H24" s="189"/>
      <c r="I24" s="296"/>
      <c r="J24" s="175"/>
      <c r="K24" s="290"/>
      <c r="L24" s="287"/>
      <c r="M24" s="287"/>
      <c r="N24" s="299"/>
    </row>
    <row r="25" spans="1:14" ht="46.5" customHeight="1" x14ac:dyDescent="0.2">
      <c r="A25" s="285">
        <v>7</v>
      </c>
      <c r="B25" s="276" t="s">
        <v>249</v>
      </c>
      <c r="C25" s="276"/>
      <c r="D25" s="276"/>
      <c r="E25" s="276" t="s">
        <v>355</v>
      </c>
      <c r="F25" s="190"/>
      <c r="G25" s="190"/>
      <c r="H25" s="193"/>
      <c r="I25" s="294" t="s">
        <v>357</v>
      </c>
      <c r="J25" s="165">
        <v>199312381.05000001</v>
      </c>
      <c r="K25" s="288" t="s">
        <v>519</v>
      </c>
      <c r="L25" s="285" t="s">
        <v>375</v>
      </c>
      <c r="M25" s="285" t="s">
        <v>375</v>
      </c>
      <c r="N25" s="297">
        <v>8</v>
      </c>
    </row>
    <row r="26" spans="1:14" ht="51.75" customHeight="1" x14ac:dyDescent="0.2">
      <c r="A26" s="286"/>
      <c r="B26" s="277"/>
      <c r="C26" s="277"/>
      <c r="D26" s="277"/>
      <c r="E26" s="277"/>
      <c r="F26" s="191" t="s">
        <v>337</v>
      </c>
      <c r="G26" s="192">
        <v>361</v>
      </c>
      <c r="H26" s="199">
        <v>397</v>
      </c>
      <c r="I26" s="295"/>
      <c r="J26" s="174"/>
      <c r="K26" s="289"/>
      <c r="L26" s="286"/>
      <c r="M26" s="286"/>
      <c r="N26" s="298"/>
    </row>
    <row r="27" spans="1:14" ht="36.75" customHeight="1" x14ac:dyDescent="0.2">
      <c r="A27" s="287"/>
      <c r="B27" s="278"/>
      <c r="C27" s="278"/>
      <c r="D27" s="278"/>
      <c r="E27" s="278"/>
      <c r="F27" s="177"/>
      <c r="G27" s="186"/>
      <c r="H27" s="180"/>
      <c r="I27" s="296"/>
      <c r="J27" s="175"/>
      <c r="K27" s="290"/>
      <c r="L27" s="287"/>
      <c r="M27" s="287"/>
      <c r="N27" s="299"/>
    </row>
    <row r="28" spans="1:14" ht="44.25" customHeight="1" x14ac:dyDescent="0.2">
      <c r="A28" s="285">
        <v>8</v>
      </c>
      <c r="B28" s="276" t="s">
        <v>222</v>
      </c>
      <c r="C28" s="276"/>
      <c r="D28" s="276"/>
      <c r="E28" s="276" t="s">
        <v>356</v>
      </c>
      <c r="F28" s="164" t="s">
        <v>532</v>
      </c>
      <c r="G28" s="142" t="s">
        <v>330</v>
      </c>
      <c r="H28" s="142" t="s">
        <v>540</v>
      </c>
      <c r="I28" s="294" t="s">
        <v>358</v>
      </c>
      <c r="J28" s="182"/>
      <c r="K28" s="288" t="s">
        <v>520</v>
      </c>
      <c r="L28" s="285" t="s">
        <v>374</v>
      </c>
      <c r="M28" s="285" t="s">
        <v>374</v>
      </c>
      <c r="N28" s="297">
        <v>8</v>
      </c>
    </row>
    <row r="29" spans="1:14" ht="51.75" customHeight="1" x14ac:dyDescent="0.2">
      <c r="A29" s="286"/>
      <c r="B29" s="277"/>
      <c r="C29" s="277"/>
      <c r="D29" s="277"/>
      <c r="E29" s="277"/>
      <c r="F29" s="183" t="s">
        <v>338</v>
      </c>
      <c r="G29" s="187" t="s">
        <v>329</v>
      </c>
      <c r="H29" s="187" t="s">
        <v>333</v>
      </c>
      <c r="I29" s="295"/>
      <c r="J29" s="174">
        <v>62507375</v>
      </c>
      <c r="K29" s="289"/>
      <c r="L29" s="286"/>
      <c r="M29" s="286"/>
      <c r="N29" s="298"/>
    </row>
    <row r="30" spans="1:14" ht="14.25" customHeight="1" x14ac:dyDescent="0.2">
      <c r="A30" s="287"/>
      <c r="B30" s="278"/>
      <c r="C30" s="278"/>
      <c r="D30" s="278"/>
      <c r="E30" s="278"/>
      <c r="F30" s="195"/>
      <c r="G30" s="170"/>
      <c r="H30" s="172"/>
      <c r="I30" s="296"/>
      <c r="J30" s="166"/>
      <c r="K30" s="290"/>
      <c r="L30" s="287"/>
      <c r="M30" s="287"/>
      <c r="N30" s="299"/>
    </row>
    <row r="31" spans="1:14" ht="44.25" customHeight="1" x14ac:dyDescent="0.2">
      <c r="A31" s="285">
        <v>9</v>
      </c>
      <c r="B31" s="276" t="s">
        <v>231</v>
      </c>
      <c r="C31" s="276"/>
      <c r="D31" s="276"/>
      <c r="E31" s="276" t="s">
        <v>359</v>
      </c>
      <c r="F31" s="183"/>
      <c r="G31" s="196"/>
      <c r="H31" s="196"/>
      <c r="I31" s="294" t="s">
        <v>360</v>
      </c>
      <c r="J31" s="182"/>
      <c r="K31" s="288" t="s">
        <v>522</v>
      </c>
      <c r="L31" s="285" t="s">
        <v>374</v>
      </c>
      <c r="M31" s="285" t="s">
        <v>375</v>
      </c>
      <c r="N31" s="297">
        <v>2</v>
      </c>
    </row>
    <row r="32" spans="1:14" ht="86.25" customHeight="1" x14ac:dyDescent="0.2">
      <c r="A32" s="286"/>
      <c r="B32" s="277"/>
      <c r="C32" s="277"/>
      <c r="D32" s="277"/>
      <c r="E32" s="277"/>
      <c r="F32" s="191" t="s">
        <v>546</v>
      </c>
      <c r="G32" s="362">
        <v>9.1999999999999998E-2</v>
      </c>
      <c r="H32" s="363">
        <v>0.12</v>
      </c>
      <c r="I32" s="295"/>
      <c r="J32" s="174">
        <v>194396528</v>
      </c>
      <c r="K32" s="289"/>
      <c r="L32" s="286"/>
      <c r="M32" s="286"/>
      <c r="N32" s="298"/>
    </row>
    <row r="33" spans="1:14" ht="67.5" customHeight="1" x14ac:dyDescent="0.2">
      <c r="A33" s="287"/>
      <c r="B33" s="278"/>
      <c r="C33" s="278"/>
      <c r="D33" s="278"/>
      <c r="E33" s="278"/>
      <c r="F33" s="177"/>
      <c r="G33" s="186"/>
      <c r="H33" s="180"/>
      <c r="I33" s="296"/>
      <c r="J33" s="175"/>
      <c r="K33" s="290"/>
      <c r="L33" s="287"/>
      <c r="M33" s="287"/>
      <c r="N33" s="299"/>
    </row>
    <row r="34" spans="1:14" ht="120.75" customHeight="1" x14ac:dyDescent="0.2">
      <c r="A34" s="285">
        <v>10</v>
      </c>
      <c r="B34" s="276" t="s">
        <v>235</v>
      </c>
      <c r="C34" s="276"/>
      <c r="D34" s="276"/>
      <c r="E34" s="276" t="s">
        <v>361</v>
      </c>
      <c r="F34" s="183"/>
      <c r="G34" s="168"/>
      <c r="H34" s="187"/>
      <c r="I34" s="294" t="s">
        <v>362</v>
      </c>
      <c r="J34" s="165">
        <v>111113688.55000001</v>
      </c>
      <c r="K34" s="288" t="s">
        <v>523</v>
      </c>
      <c r="L34" s="285" t="s">
        <v>374</v>
      </c>
      <c r="M34" s="285" t="s">
        <v>375</v>
      </c>
      <c r="N34" s="297">
        <v>13</v>
      </c>
    </row>
    <row r="35" spans="1:14" ht="99.75" customHeight="1" x14ac:dyDescent="0.2">
      <c r="A35" s="286"/>
      <c r="B35" s="277"/>
      <c r="C35" s="277"/>
      <c r="D35" s="277"/>
      <c r="E35" s="277"/>
      <c r="F35" s="191" t="s">
        <v>339</v>
      </c>
      <c r="G35" s="169" t="s">
        <v>330</v>
      </c>
      <c r="H35" s="192" t="s">
        <v>542</v>
      </c>
      <c r="I35" s="295"/>
      <c r="J35" s="174"/>
      <c r="K35" s="289"/>
      <c r="L35" s="286"/>
      <c r="M35" s="286"/>
      <c r="N35" s="298"/>
    </row>
    <row r="36" spans="1:14" ht="114" customHeight="1" x14ac:dyDescent="0.2">
      <c r="A36" s="287"/>
      <c r="B36" s="278"/>
      <c r="C36" s="278"/>
      <c r="D36" s="278"/>
      <c r="E36" s="278"/>
      <c r="F36" s="177"/>
      <c r="G36" s="186"/>
      <c r="H36" s="180"/>
      <c r="I36" s="296"/>
      <c r="J36" s="175"/>
      <c r="K36" s="290"/>
      <c r="L36" s="287"/>
      <c r="M36" s="287"/>
      <c r="N36" s="299"/>
    </row>
    <row r="37" spans="1:14" ht="54" customHeight="1" x14ac:dyDescent="0.2">
      <c r="A37" s="285">
        <v>11</v>
      </c>
      <c r="B37" s="276" t="s">
        <v>364</v>
      </c>
      <c r="C37" s="276"/>
      <c r="D37" s="276"/>
      <c r="E37" s="276" t="s">
        <v>377</v>
      </c>
      <c r="F37" s="164" t="s">
        <v>533</v>
      </c>
      <c r="G37" s="142" t="s">
        <v>330</v>
      </c>
      <c r="H37" s="142" t="s">
        <v>543</v>
      </c>
      <c r="I37" s="294" t="s">
        <v>363</v>
      </c>
      <c r="J37" s="165">
        <v>314070000</v>
      </c>
      <c r="K37" s="288" t="s">
        <v>524</v>
      </c>
      <c r="L37" s="285" t="s">
        <v>374</v>
      </c>
      <c r="M37" s="285" t="s">
        <v>374</v>
      </c>
      <c r="N37" s="297">
        <v>69</v>
      </c>
    </row>
    <row r="38" spans="1:14" ht="44.25" customHeight="1" x14ac:dyDescent="0.2">
      <c r="A38" s="286"/>
      <c r="B38" s="277"/>
      <c r="C38" s="277"/>
      <c r="D38" s="277"/>
      <c r="E38" s="277"/>
      <c r="F38" s="183" t="s">
        <v>534</v>
      </c>
      <c r="G38" s="187" t="s">
        <v>547</v>
      </c>
      <c r="H38" s="188">
        <v>0.47</v>
      </c>
      <c r="I38" s="295"/>
      <c r="J38" s="174"/>
      <c r="K38" s="289"/>
      <c r="L38" s="286"/>
      <c r="M38" s="286"/>
      <c r="N38" s="298"/>
    </row>
    <row r="39" spans="1:14" ht="85.5" customHeight="1" x14ac:dyDescent="0.2">
      <c r="A39" s="287"/>
      <c r="B39" s="278"/>
      <c r="C39" s="278"/>
      <c r="D39" s="278"/>
      <c r="E39" s="278"/>
      <c r="F39" s="177"/>
      <c r="G39" s="186"/>
      <c r="H39" s="180"/>
      <c r="I39" s="296"/>
      <c r="J39" s="175"/>
      <c r="K39" s="290"/>
      <c r="L39" s="287"/>
      <c r="M39" s="287"/>
      <c r="N39" s="299"/>
    </row>
    <row r="40" spans="1:14" ht="151.5" customHeight="1" x14ac:dyDescent="0.2">
      <c r="A40" s="285">
        <v>12</v>
      </c>
      <c r="B40" s="276" t="s">
        <v>271</v>
      </c>
      <c r="C40" s="276"/>
      <c r="D40" s="276"/>
      <c r="E40" s="276" t="s">
        <v>365</v>
      </c>
      <c r="F40" s="183"/>
      <c r="G40" s="171"/>
      <c r="H40" s="171"/>
      <c r="I40" s="294" t="s">
        <v>366</v>
      </c>
      <c r="J40" s="165">
        <v>417838311.67000002</v>
      </c>
      <c r="K40" s="288" t="s">
        <v>526</v>
      </c>
      <c r="L40" s="285" t="s">
        <v>375</v>
      </c>
      <c r="M40" s="285" t="s">
        <v>375</v>
      </c>
      <c r="N40" s="297">
        <v>16</v>
      </c>
    </row>
    <row r="41" spans="1:14" ht="149.25" customHeight="1" x14ac:dyDescent="0.2">
      <c r="A41" s="286"/>
      <c r="B41" s="277"/>
      <c r="C41" s="277"/>
      <c r="D41" s="277"/>
      <c r="E41" s="277"/>
      <c r="F41" s="70" t="s">
        <v>537</v>
      </c>
      <c r="G41" s="364">
        <v>0.2</v>
      </c>
      <c r="H41" s="171" t="s">
        <v>541</v>
      </c>
      <c r="I41" s="295"/>
      <c r="J41" s="174"/>
      <c r="K41" s="289"/>
      <c r="L41" s="286"/>
      <c r="M41" s="286"/>
      <c r="N41" s="298"/>
    </row>
    <row r="42" spans="1:14" ht="137.25" customHeight="1" x14ac:dyDescent="0.2">
      <c r="A42" s="287"/>
      <c r="B42" s="278"/>
      <c r="C42" s="278"/>
      <c r="D42" s="278"/>
      <c r="E42" s="278"/>
      <c r="F42" s="177"/>
      <c r="G42" s="186"/>
      <c r="H42" s="180"/>
      <c r="I42" s="296"/>
      <c r="J42" s="175"/>
      <c r="K42" s="290"/>
      <c r="L42" s="287"/>
      <c r="M42" s="287"/>
      <c r="N42" s="299"/>
    </row>
    <row r="43" spans="1:14" ht="53.25" customHeight="1" x14ac:dyDescent="0.2">
      <c r="A43" s="285">
        <v>13</v>
      </c>
      <c r="B43" s="276" t="s">
        <v>217</v>
      </c>
      <c r="C43" s="276"/>
      <c r="D43" s="276"/>
      <c r="E43" s="276" t="s">
        <v>368</v>
      </c>
      <c r="F43" s="183" t="s">
        <v>340</v>
      </c>
      <c r="G43" s="187">
        <v>91331</v>
      </c>
      <c r="H43" s="187">
        <v>105030</v>
      </c>
      <c r="I43" s="294" t="s">
        <v>367</v>
      </c>
      <c r="J43" s="165">
        <v>18880000</v>
      </c>
      <c r="K43" s="288" t="s">
        <v>525</v>
      </c>
      <c r="L43" s="285" t="s">
        <v>375</v>
      </c>
      <c r="M43" s="285" t="s">
        <v>375</v>
      </c>
      <c r="N43" s="297">
        <v>16</v>
      </c>
    </row>
    <row r="44" spans="1:14" ht="54" customHeight="1" x14ac:dyDescent="0.2">
      <c r="A44" s="286"/>
      <c r="B44" s="277"/>
      <c r="C44" s="277"/>
      <c r="D44" s="277"/>
      <c r="E44" s="277"/>
      <c r="F44" s="178"/>
      <c r="G44" s="194"/>
      <c r="H44" s="194"/>
      <c r="I44" s="295"/>
      <c r="J44" s="174"/>
      <c r="K44" s="289"/>
      <c r="L44" s="286"/>
      <c r="M44" s="286"/>
      <c r="N44" s="298"/>
    </row>
    <row r="45" spans="1:14" ht="16.5" customHeight="1" x14ac:dyDescent="0.2">
      <c r="A45" s="287"/>
      <c r="B45" s="278"/>
      <c r="C45" s="278"/>
      <c r="D45" s="278"/>
      <c r="E45" s="278"/>
      <c r="F45" s="177"/>
      <c r="G45" s="186"/>
      <c r="H45" s="180"/>
      <c r="I45" s="296"/>
      <c r="J45" s="175"/>
      <c r="K45" s="290"/>
      <c r="L45" s="287"/>
      <c r="M45" s="287"/>
      <c r="N45" s="299"/>
    </row>
    <row r="46" spans="1:14" ht="44.25" customHeight="1" x14ac:dyDescent="0.2">
      <c r="A46" s="285">
        <v>14</v>
      </c>
      <c r="B46" s="276" t="s">
        <v>246</v>
      </c>
      <c r="C46" s="276"/>
      <c r="D46" s="276"/>
      <c r="E46" s="276" t="s">
        <v>370</v>
      </c>
      <c r="F46" s="183" t="s">
        <v>341</v>
      </c>
      <c r="G46" s="187" t="s">
        <v>330</v>
      </c>
      <c r="H46" s="187" t="s">
        <v>342</v>
      </c>
      <c r="I46" s="294" t="s">
        <v>369</v>
      </c>
      <c r="J46" s="165">
        <v>17176500</v>
      </c>
      <c r="K46" s="288"/>
      <c r="L46" s="285" t="s">
        <v>374</v>
      </c>
      <c r="M46" s="285" t="s">
        <v>375</v>
      </c>
      <c r="N46" s="297">
        <v>16</v>
      </c>
    </row>
    <row r="47" spans="1:14" ht="27" customHeight="1" x14ac:dyDescent="0.2">
      <c r="A47" s="286"/>
      <c r="B47" s="277"/>
      <c r="C47" s="277"/>
      <c r="D47" s="277"/>
      <c r="E47" s="277"/>
      <c r="F47" s="183"/>
      <c r="G47" s="185"/>
      <c r="H47" s="181"/>
      <c r="I47" s="295"/>
      <c r="J47" s="174"/>
      <c r="K47" s="289"/>
      <c r="L47" s="286"/>
      <c r="M47" s="286"/>
      <c r="N47" s="298"/>
    </row>
    <row r="48" spans="1:14" ht="24" customHeight="1" x14ac:dyDescent="0.2">
      <c r="A48" s="287"/>
      <c r="B48" s="278"/>
      <c r="C48" s="278"/>
      <c r="D48" s="278"/>
      <c r="E48" s="278"/>
      <c r="F48" s="177"/>
      <c r="G48" s="186"/>
      <c r="H48" s="180"/>
      <c r="I48" s="296"/>
      <c r="J48" s="175"/>
      <c r="K48" s="290"/>
      <c r="L48" s="287"/>
      <c r="M48" s="287"/>
      <c r="N48" s="299"/>
    </row>
    <row r="50" spans="10:10" x14ac:dyDescent="0.2">
      <c r="J50" s="173">
        <f>J26+J38+J47+J17</f>
        <v>0</v>
      </c>
    </row>
  </sheetData>
  <mergeCells count="150">
    <mergeCell ref="N46:N48"/>
    <mergeCell ref="I46:I48"/>
    <mergeCell ref="K46:K48"/>
    <mergeCell ref="L46:L48"/>
    <mergeCell ref="M46:M48"/>
    <mergeCell ref="A46:A48"/>
    <mergeCell ref="B46:B48"/>
    <mergeCell ref="C46:C48"/>
    <mergeCell ref="D46:D48"/>
    <mergeCell ref="E46:E48"/>
    <mergeCell ref="N40:N42"/>
    <mergeCell ref="A43:A45"/>
    <mergeCell ref="B43:B45"/>
    <mergeCell ref="C43:C45"/>
    <mergeCell ref="D43:D45"/>
    <mergeCell ref="E43:E45"/>
    <mergeCell ref="I43:I45"/>
    <mergeCell ref="K43:K45"/>
    <mergeCell ref="L43:L45"/>
    <mergeCell ref="M43:M45"/>
    <mergeCell ref="N43:N45"/>
    <mergeCell ref="I40:I42"/>
    <mergeCell ref="K40:K42"/>
    <mergeCell ref="L40:L42"/>
    <mergeCell ref="M40:M42"/>
    <mergeCell ref="A40:A42"/>
    <mergeCell ref="B40:B42"/>
    <mergeCell ref="C40:C42"/>
    <mergeCell ref="D40:D42"/>
    <mergeCell ref="E40:E42"/>
    <mergeCell ref="N34:N36"/>
    <mergeCell ref="A37:A39"/>
    <mergeCell ref="B37:B39"/>
    <mergeCell ref="C37:C39"/>
    <mergeCell ref="D37:D39"/>
    <mergeCell ref="E37:E39"/>
    <mergeCell ref="I37:I39"/>
    <mergeCell ref="K37:K39"/>
    <mergeCell ref="L37:L39"/>
    <mergeCell ref="M37:M39"/>
    <mergeCell ref="N37:N39"/>
    <mergeCell ref="I34:I36"/>
    <mergeCell ref="K34:K36"/>
    <mergeCell ref="L34:L36"/>
    <mergeCell ref="M34:M36"/>
    <mergeCell ref="A34:A36"/>
    <mergeCell ref="B34:B36"/>
    <mergeCell ref="C34:C36"/>
    <mergeCell ref="D34:D36"/>
    <mergeCell ref="E34:E36"/>
    <mergeCell ref="N28:N30"/>
    <mergeCell ref="A31:A33"/>
    <mergeCell ref="B31:B33"/>
    <mergeCell ref="C31:C33"/>
    <mergeCell ref="D31:D33"/>
    <mergeCell ref="E31:E33"/>
    <mergeCell ref="I31:I33"/>
    <mergeCell ref="K31:K33"/>
    <mergeCell ref="L31:L33"/>
    <mergeCell ref="M31:M33"/>
    <mergeCell ref="N31:N33"/>
    <mergeCell ref="I28:I30"/>
    <mergeCell ref="K28:K30"/>
    <mergeCell ref="L28:L30"/>
    <mergeCell ref="M28:M30"/>
    <mergeCell ref="A28:A30"/>
    <mergeCell ref="B28:B30"/>
    <mergeCell ref="C28:C30"/>
    <mergeCell ref="D28:D30"/>
    <mergeCell ref="E28:E30"/>
    <mergeCell ref="N22:N24"/>
    <mergeCell ref="A25:A27"/>
    <mergeCell ref="B25:B27"/>
    <mergeCell ref="C25:C27"/>
    <mergeCell ref="D25:D27"/>
    <mergeCell ref="E25:E27"/>
    <mergeCell ref="I25:I27"/>
    <mergeCell ref="K25:K27"/>
    <mergeCell ref="L25:L27"/>
    <mergeCell ref="M25:M27"/>
    <mergeCell ref="N25:N27"/>
    <mergeCell ref="I22:I24"/>
    <mergeCell ref="K22:K24"/>
    <mergeCell ref="L22:L24"/>
    <mergeCell ref="M22:M24"/>
    <mergeCell ref="A22:A24"/>
    <mergeCell ref="B22:B24"/>
    <mergeCell ref="C22:C24"/>
    <mergeCell ref="D22:D24"/>
    <mergeCell ref="E22:E24"/>
    <mergeCell ref="D19:D21"/>
    <mergeCell ref="M19:M21"/>
    <mergeCell ref="K13:K15"/>
    <mergeCell ref="B19:B21"/>
    <mergeCell ref="A2:B2"/>
    <mergeCell ref="A3:B3"/>
    <mergeCell ref="A4:B4"/>
    <mergeCell ref="A19:A21"/>
    <mergeCell ref="A10:A12"/>
    <mergeCell ref="A13:A15"/>
    <mergeCell ref="A16:A18"/>
    <mergeCell ref="B7:B9"/>
    <mergeCell ref="B10:B12"/>
    <mergeCell ref="B13:B15"/>
    <mergeCell ref="B16:B18"/>
    <mergeCell ref="I16:I18"/>
    <mergeCell ref="I19:I21"/>
    <mergeCell ref="K19:K21"/>
    <mergeCell ref="M13:M15"/>
    <mergeCell ref="M7:M9"/>
    <mergeCell ref="C13:C15"/>
    <mergeCell ref="D13:D15"/>
    <mergeCell ref="I10:I12"/>
    <mergeCell ref="I13:I15"/>
    <mergeCell ref="N16:N18"/>
    <mergeCell ref="N19:N21"/>
    <mergeCell ref="C4:N4"/>
    <mergeCell ref="L19:L21"/>
    <mergeCell ref="D10:D12"/>
    <mergeCell ref="E10:E12"/>
    <mergeCell ref="L16:L18"/>
    <mergeCell ref="E13:E15"/>
    <mergeCell ref="E19:E21"/>
    <mergeCell ref="E16:E18"/>
    <mergeCell ref="L13:L15"/>
    <mergeCell ref="M16:M18"/>
    <mergeCell ref="D16:D18"/>
    <mergeCell ref="C16:C18"/>
    <mergeCell ref="L7:L9"/>
    <mergeCell ref="K16:K18"/>
    <mergeCell ref="C19:C21"/>
    <mergeCell ref="K10:K12"/>
    <mergeCell ref="C10:C12"/>
    <mergeCell ref="N7:N9"/>
    <mergeCell ref="L10:L12"/>
    <mergeCell ref="M10:M12"/>
    <mergeCell ref="N10:N12"/>
    <mergeCell ref="N13:N15"/>
    <mergeCell ref="A1:N1"/>
    <mergeCell ref="E7:E9"/>
    <mergeCell ref="A5:N5"/>
    <mergeCell ref="D7:D9"/>
    <mergeCell ref="C7:C9"/>
    <mergeCell ref="A7:A9"/>
    <mergeCell ref="K7:K9"/>
    <mergeCell ref="H2:L2"/>
    <mergeCell ref="L3:N3"/>
    <mergeCell ref="C3:E3"/>
    <mergeCell ref="G3:K3"/>
    <mergeCell ref="I7:I9"/>
  </mergeCells>
  <dataValidations count="2">
    <dataValidation type="decimal" operator="greaterThan" allowBlank="1" showInputMessage="1" showErrorMessage="1" errorTitle="Nedozvoljeni unos" error="Dozvoljeno unijeti broj sa dva decimalna mjesta." sqref="N7:N48" xr:uid="{00000000-0002-0000-0600-000000000000}">
      <formula1>0</formula1>
    </dataValidation>
    <dataValidation type="whole" allowBlank="1" showInputMessage="1" showErrorMessage="1" sqref="A7:D7" xr:uid="{00000000-0002-0000-0600-000001000000}">
      <formula1>1</formula1>
      <formula2>9999</formula2>
    </dataValidation>
  </dataValidations>
  <pageMargins left="0.23622047244094491" right="0.23622047244094491" top="0.74803149606299213" bottom="0.74803149606299213" header="0.31496062992125984" footer="0.31496062992125984"/>
  <pageSetup paperSize="8" scale="3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Data!$B$3:$B$6</xm:f>
          </x14:formula1>
          <xm:sqref>C3 F3</xm:sqref>
        </x14:dataValidation>
        <x14:dataValidation type="list" allowBlank="1" showInputMessage="1" showErrorMessage="1" xr:uid="{00000000-0002-0000-0600-000003000000}">
          <x14:formula1>
            <xm:f>Data!$B$12:$B$24</xm:f>
          </x14:formula1>
          <xm:sqref>G3 L3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30"/>
  <sheetViews>
    <sheetView zoomScale="150" workbookViewId="0">
      <selection activeCell="B26" sqref="B26"/>
    </sheetView>
  </sheetViews>
  <sheetFormatPr defaultColWidth="8.7109375" defaultRowHeight="12.75" x14ac:dyDescent="0.2"/>
  <cols>
    <col min="2" max="2" width="107.42578125" customWidth="1"/>
  </cols>
  <sheetData>
    <row r="1" spans="2:5" x14ac:dyDescent="0.2">
      <c r="B1" s="53" t="s">
        <v>201</v>
      </c>
    </row>
    <row r="3" spans="2:5" x14ac:dyDescent="0.2">
      <c r="B3" s="52" t="s">
        <v>202</v>
      </c>
      <c r="C3" s="47"/>
      <c r="D3" s="47"/>
      <c r="E3" s="47"/>
    </row>
    <row r="4" spans="2:5" x14ac:dyDescent="0.2">
      <c r="B4" s="52" t="s">
        <v>203</v>
      </c>
      <c r="C4" s="47"/>
      <c r="D4" s="47"/>
      <c r="E4" s="47"/>
    </row>
    <row r="5" spans="2:5" x14ac:dyDescent="0.2">
      <c r="B5" s="52" t="s">
        <v>204</v>
      </c>
      <c r="C5" s="47"/>
      <c r="D5" s="47"/>
      <c r="E5" s="47"/>
    </row>
    <row r="6" spans="2:5" x14ac:dyDescent="0.2">
      <c r="B6" s="52" t="s">
        <v>205</v>
      </c>
      <c r="C6" s="47"/>
      <c r="D6" s="47"/>
      <c r="E6" s="47"/>
    </row>
    <row r="7" spans="2:5" ht="18.75" x14ac:dyDescent="0.2">
      <c r="B7" s="49"/>
      <c r="C7" s="47"/>
      <c r="D7" s="47"/>
      <c r="E7" s="47"/>
    </row>
    <row r="8" spans="2:5" ht="18.75" x14ac:dyDescent="0.3">
      <c r="B8" s="50"/>
      <c r="C8" s="47"/>
      <c r="D8" s="47"/>
      <c r="E8" s="47"/>
    </row>
    <row r="10" spans="2:5" x14ac:dyDescent="0.2">
      <c r="B10" s="53" t="s">
        <v>200</v>
      </c>
    </row>
    <row r="12" spans="2:5" x14ac:dyDescent="0.2">
      <c r="B12" s="52" t="s">
        <v>184</v>
      </c>
    </row>
    <row r="13" spans="2:5" x14ac:dyDescent="0.2">
      <c r="B13" s="52" t="s">
        <v>185</v>
      </c>
    </row>
    <row r="14" spans="2:5" x14ac:dyDescent="0.2">
      <c r="B14" s="52" t="s">
        <v>186</v>
      </c>
    </row>
    <row r="15" spans="2:5" x14ac:dyDescent="0.2">
      <c r="B15" s="52" t="s">
        <v>187</v>
      </c>
    </row>
    <row r="16" spans="2:5" x14ac:dyDescent="0.2">
      <c r="B16" s="52" t="s">
        <v>188</v>
      </c>
    </row>
    <row r="17" spans="2:2" x14ac:dyDescent="0.2">
      <c r="B17" s="52" t="s">
        <v>189</v>
      </c>
    </row>
    <row r="18" spans="2:2" x14ac:dyDescent="0.2">
      <c r="B18" s="52" t="s">
        <v>190</v>
      </c>
    </row>
    <row r="19" spans="2:2" x14ac:dyDescent="0.2">
      <c r="B19" s="52" t="s">
        <v>191</v>
      </c>
    </row>
    <row r="20" spans="2:2" x14ac:dyDescent="0.2">
      <c r="B20" s="52" t="s">
        <v>192</v>
      </c>
    </row>
    <row r="21" spans="2:2" x14ac:dyDescent="0.2">
      <c r="B21" s="52" t="s">
        <v>193</v>
      </c>
    </row>
    <row r="22" spans="2:2" x14ac:dyDescent="0.2">
      <c r="B22" s="52" t="s">
        <v>194</v>
      </c>
    </row>
    <row r="23" spans="2:2" x14ac:dyDescent="0.2">
      <c r="B23" s="52" t="s">
        <v>195</v>
      </c>
    </row>
    <row r="24" spans="2:2" x14ac:dyDescent="0.2">
      <c r="B24" s="52" t="s">
        <v>196</v>
      </c>
    </row>
    <row r="26" spans="2:2" x14ac:dyDescent="0.2">
      <c r="B26" s="53" t="s">
        <v>206</v>
      </c>
    </row>
    <row r="27" spans="2:2" ht="14.25" customHeight="1" x14ac:dyDescent="0.25">
      <c r="B27" s="48"/>
    </row>
    <row r="28" spans="2:2" ht="18" x14ac:dyDescent="0.25">
      <c r="B28" s="48"/>
    </row>
    <row r="29" spans="2:2" ht="18" x14ac:dyDescent="0.25">
      <c r="B29" s="48"/>
    </row>
    <row r="30" spans="2:2" ht="18" x14ac:dyDescent="0.25">
      <c r="B30" s="4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L456"/>
  <sheetViews>
    <sheetView topLeftCell="A199" workbookViewId="0">
      <selection activeCell="F209" sqref="F209"/>
    </sheetView>
  </sheetViews>
  <sheetFormatPr defaultRowHeight="12.75" x14ac:dyDescent="0.2"/>
  <cols>
    <col min="3" max="3" width="16.5703125" bestFit="1" customWidth="1"/>
    <col min="4" max="4" width="15.42578125" bestFit="1" customWidth="1"/>
    <col min="5" max="5" width="13.85546875" bestFit="1" customWidth="1"/>
    <col min="6" max="6" width="13.42578125" customWidth="1"/>
    <col min="7" max="7" width="16.140625" customWidth="1"/>
    <col min="8" max="8" width="16.42578125" customWidth="1"/>
    <col min="9" max="9" width="14" customWidth="1"/>
    <col min="10" max="10" width="15.85546875" customWidth="1"/>
    <col min="11" max="11" width="16.7109375" customWidth="1"/>
    <col min="12" max="12" width="13.85546875" bestFit="1" customWidth="1"/>
    <col min="14" max="14" width="9.85546875" customWidth="1"/>
  </cols>
  <sheetData>
    <row r="4" spans="2:11" ht="25.5" x14ac:dyDescent="0.2">
      <c r="B4" s="305">
        <v>1</v>
      </c>
      <c r="C4" s="152" t="s">
        <v>385</v>
      </c>
      <c r="D4" s="153" t="s">
        <v>378</v>
      </c>
      <c r="E4" s="153" t="s">
        <v>379</v>
      </c>
      <c r="F4" s="153" t="s">
        <v>380</v>
      </c>
      <c r="G4" s="153" t="s">
        <v>381</v>
      </c>
      <c r="H4" s="153" t="s">
        <v>382</v>
      </c>
      <c r="I4" s="153" t="s">
        <v>383</v>
      </c>
      <c r="J4" s="153" t="s">
        <v>384</v>
      </c>
      <c r="K4" s="153" t="s">
        <v>155</v>
      </c>
    </row>
    <row r="5" spans="2:11" x14ac:dyDescent="0.2">
      <c r="B5" s="305"/>
      <c r="C5" s="146" t="s">
        <v>478</v>
      </c>
      <c r="D5" s="306"/>
      <c r="E5" s="306"/>
      <c r="F5" s="306"/>
      <c r="G5" s="306"/>
      <c r="H5" s="306"/>
      <c r="I5" s="306"/>
      <c r="J5" s="306"/>
      <c r="K5" s="306"/>
    </row>
    <row r="6" spans="2:11" x14ac:dyDescent="0.2">
      <c r="B6" s="305"/>
      <c r="C6" s="147" t="s">
        <v>404</v>
      </c>
      <c r="D6" s="148">
        <v>520000</v>
      </c>
      <c r="E6" s="148">
        <v>520000</v>
      </c>
      <c r="F6" s="148">
        <v>520000</v>
      </c>
      <c r="G6" s="148">
        <v>520000</v>
      </c>
      <c r="H6" s="148">
        <v>520000</v>
      </c>
      <c r="I6" s="148">
        <v>520000</v>
      </c>
      <c r="J6" s="148">
        <v>520000</v>
      </c>
      <c r="K6" s="149">
        <f>D6+E6+F6+G6+H6+I6+J6</f>
        <v>3640000</v>
      </c>
    </row>
    <row r="7" spans="2:11" x14ac:dyDescent="0.2">
      <c r="B7" s="305"/>
      <c r="C7" s="147" t="s">
        <v>479</v>
      </c>
      <c r="D7" s="148">
        <v>3210000</v>
      </c>
      <c r="E7" s="148">
        <v>2000000</v>
      </c>
      <c r="F7" s="148">
        <v>2000000</v>
      </c>
      <c r="G7" s="148">
        <v>2000000</v>
      </c>
      <c r="H7" s="148">
        <v>2000000</v>
      </c>
      <c r="I7" s="148">
        <v>2000000</v>
      </c>
      <c r="J7" s="148">
        <v>2000000</v>
      </c>
      <c r="K7" s="149">
        <f t="shared" ref="K7:K15" si="0">D7+E7+F7+G7+H7+I7+J7</f>
        <v>15210000</v>
      </c>
    </row>
    <row r="8" spans="2:11" x14ac:dyDescent="0.2">
      <c r="B8" s="305"/>
      <c r="C8" s="147" t="s">
        <v>480</v>
      </c>
      <c r="D8" s="148">
        <v>50000</v>
      </c>
      <c r="E8" s="148">
        <v>50000</v>
      </c>
      <c r="F8" s="148">
        <v>50000</v>
      </c>
      <c r="G8" s="148">
        <v>50000</v>
      </c>
      <c r="H8" s="148">
        <v>50000</v>
      </c>
      <c r="I8" s="148">
        <v>50000</v>
      </c>
      <c r="J8" s="148">
        <v>50000</v>
      </c>
      <c r="K8" s="149">
        <f t="shared" si="0"/>
        <v>350000</v>
      </c>
    </row>
    <row r="9" spans="2:11" x14ac:dyDescent="0.2">
      <c r="B9" s="305"/>
      <c r="C9" s="147" t="s">
        <v>483</v>
      </c>
      <c r="D9" s="148">
        <v>442000</v>
      </c>
      <c r="E9" s="148">
        <v>450000</v>
      </c>
      <c r="F9" s="148">
        <v>450000</v>
      </c>
      <c r="G9" s="148">
        <v>450000</v>
      </c>
      <c r="H9" s="148">
        <v>450000</v>
      </c>
      <c r="I9" s="148">
        <v>450000</v>
      </c>
      <c r="J9" s="148">
        <v>450000</v>
      </c>
      <c r="K9" s="149">
        <f t="shared" si="0"/>
        <v>3142000</v>
      </c>
    </row>
    <row r="10" spans="2:11" x14ac:dyDescent="0.2">
      <c r="B10" s="305"/>
      <c r="C10" s="147" t="s">
        <v>484</v>
      </c>
      <c r="D10" s="148">
        <v>20000</v>
      </c>
      <c r="E10" s="148">
        <v>20000</v>
      </c>
      <c r="F10" s="148">
        <v>20000</v>
      </c>
      <c r="G10" s="148">
        <v>20000</v>
      </c>
      <c r="H10" s="148">
        <v>20000</v>
      </c>
      <c r="I10" s="148">
        <v>20000</v>
      </c>
      <c r="J10" s="148">
        <v>20000</v>
      </c>
      <c r="K10" s="149">
        <f t="shared" si="0"/>
        <v>140000</v>
      </c>
    </row>
    <row r="11" spans="2:11" x14ac:dyDescent="0.2">
      <c r="B11" s="305"/>
      <c r="C11" s="146" t="s">
        <v>486</v>
      </c>
      <c r="D11" s="314"/>
      <c r="E11" s="314"/>
      <c r="F11" s="314"/>
      <c r="G11" s="314"/>
      <c r="H11" s="314"/>
      <c r="I11" s="314"/>
      <c r="J11" s="314"/>
      <c r="K11" s="314"/>
    </row>
    <row r="12" spans="2:11" x14ac:dyDescent="0.2">
      <c r="B12" s="305"/>
      <c r="C12" s="10" t="s">
        <v>487</v>
      </c>
      <c r="D12" s="148">
        <v>200000</v>
      </c>
      <c r="E12" s="148">
        <v>200000</v>
      </c>
      <c r="F12" s="148">
        <v>200000</v>
      </c>
      <c r="G12" s="148">
        <v>200000</v>
      </c>
      <c r="H12" s="148">
        <v>200000</v>
      </c>
      <c r="I12" s="148">
        <v>200000</v>
      </c>
      <c r="J12" s="148">
        <v>200000</v>
      </c>
      <c r="K12" s="149">
        <f t="shared" si="0"/>
        <v>1400000</v>
      </c>
    </row>
    <row r="13" spans="2:11" x14ac:dyDescent="0.2">
      <c r="B13" s="305"/>
      <c r="C13" s="10" t="s">
        <v>488</v>
      </c>
      <c r="D13" s="148">
        <v>60000</v>
      </c>
      <c r="E13" s="148">
        <v>60000</v>
      </c>
      <c r="F13" s="148">
        <v>60000</v>
      </c>
      <c r="G13" s="148">
        <v>60000</v>
      </c>
      <c r="H13" s="148">
        <v>60000</v>
      </c>
      <c r="I13" s="148">
        <v>60000</v>
      </c>
      <c r="J13" s="148">
        <v>60000</v>
      </c>
      <c r="K13" s="149">
        <f t="shared" si="0"/>
        <v>420000</v>
      </c>
    </row>
    <row r="14" spans="2:11" x14ac:dyDescent="0.2">
      <c r="B14" s="305"/>
      <c r="C14" s="10" t="s">
        <v>489</v>
      </c>
      <c r="D14" s="148">
        <v>50000</v>
      </c>
      <c r="E14" s="148">
        <v>50000</v>
      </c>
      <c r="F14" s="148">
        <v>50000</v>
      </c>
      <c r="G14" s="148">
        <v>50000</v>
      </c>
      <c r="H14" s="148">
        <v>50000</v>
      </c>
      <c r="I14" s="148">
        <v>50000</v>
      </c>
      <c r="J14" s="148">
        <v>50000</v>
      </c>
      <c r="K14" s="149">
        <f t="shared" si="0"/>
        <v>350000</v>
      </c>
    </row>
    <row r="15" spans="2:11" x14ac:dyDescent="0.2">
      <c r="B15" s="305"/>
      <c r="C15" s="10" t="s">
        <v>490</v>
      </c>
      <c r="D15" s="148">
        <v>10000</v>
      </c>
      <c r="E15" s="148">
        <v>10000</v>
      </c>
      <c r="F15" s="148">
        <v>10000</v>
      </c>
      <c r="G15" s="148">
        <v>10000</v>
      </c>
      <c r="H15" s="148">
        <v>10000</v>
      </c>
      <c r="I15" s="148">
        <v>10000</v>
      </c>
      <c r="J15" s="148">
        <v>10000</v>
      </c>
      <c r="K15" s="149">
        <f t="shared" si="0"/>
        <v>70000</v>
      </c>
    </row>
    <row r="16" spans="2:11" x14ac:dyDescent="0.2">
      <c r="B16" s="305"/>
      <c r="C16" s="150" t="s">
        <v>513</v>
      </c>
      <c r="D16" s="151">
        <f>D6+D7+D8+D9+D10+D12+D13+D14+D15</f>
        <v>4562000</v>
      </c>
      <c r="E16" s="151">
        <f t="shared" ref="E16:J16" si="1">E6+E7+E8+E9+E10+E12+E13+E14+E15</f>
        <v>3360000</v>
      </c>
      <c r="F16" s="151">
        <f t="shared" si="1"/>
        <v>3360000</v>
      </c>
      <c r="G16" s="151">
        <f t="shared" si="1"/>
        <v>3360000</v>
      </c>
      <c r="H16" s="151">
        <f t="shared" si="1"/>
        <v>3360000</v>
      </c>
      <c r="I16" s="151">
        <f t="shared" si="1"/>
        <v>3360000</v>
      </c>
      <c r="J16" s="151">
        <f t="shared" si="1"/>
        <v>3360000</v>
      </c>
      <c r="K16" s="151">
        <f>K6+K7+K8+K9+K10+K12+K13+K14+K15</f>
        <v>24722000</v>
      </c>
    </row>
    <row r="39" spans="2:11" ht="25.5" x14ac:dyDescent="0.2">
      <c r="B39" s="305">
        <v>3</v>
      </c>
      <c r="C39" s="152" t="s">
        <v>385</v>
      </c>
      <c r="D39" s="153" t="s">
        <v>378</v>
      </c>
      <c r="E39" s="153" t="s">
        <v>379</v>
      </c>
      <c r="F39" s="153" t="s">
        <v>380</v>
      </c>
      <c r="G39" s="153" t="s">
        <v>381</v>
      </c>
      <c r="H39" s="153" t="s">
        <v>382</v>
      </c>
      <c r="I39" s="153" t="s">
        <v>383</v>
      </c>
      <c r="J39" s="153" t="s">
        <v>384</v>
      </c>
      <c r="K39" s="153" t="s">
        <v>155</v>
      </c>
    </row>
    <row r="40" spans="2:11" x14ac:dyDescent="0.2">
      <c r="B40" s="305"/>
      <c r="C40" s="146" t="s">
        <v>412</v>
      </c>
      <c r="D40" s="306"/>
      <c r="E40" s="306"/>
      <c r="F40" s="306"/>
      <c r="G40" s="306"/>
      <c r="H40" s="306"/>
      <c r="I40" s="306"/>
      <c r="J40" s="306"/>
      <c r="K40" s="306"/>
    </row>
    <row r="41" spans="2:11" x14ac:dyDescent="0.2">
      <c r="B41" s="305"/>
      <c r="C41" s="147" t="s">
        <v>413</v>
      </c>
      <c r="D41" s="148">
        <v>450000</v>
      </c>
      <c r="E41" s="148">
        <v>450000</v>
      </c>
      <c r="F41" s="148">
        <v>450000</v>
      </c>
      <c r="G41" s="148">
        <v>450000</v>
      </c>
      <c r="H41" s="148">
        <v>450000</v>
      </c>
      <c r="I41" s="148">
        <v>450000</v>
      </c>
      <c r="J41" s="148">
        <v>450000</v>
      </c>
      <c r="K41" s="149">
        <f>D41+E41+F41+G41+H41+I41+J41</f>
        <v>3150000</v>
      </c>
    </row>
    <row r="42" spans="2:11" x14ac:dyDescent="0.2">
      <c r="B42" s="305"/>
      <c r="C42" s="147" t="s">
        <v>414</v>
      </c>
      <c r="D42" s="148">
        <v>17284901.260000002</v>
      </c>
      <c r="E42" s="148">
        <v>17500000</v>
      </c>
      <c r="F42" s="148">
        <v>17500000</v>
      </c>
      <c r="G42" s="148">
        <v>17500000</v>
      </c>
      <c r="H42" s="148">
        <v>17500000</v>
      </c>
      <c r="I42" s="148">
        <v>17500000</v>
      </c>
      <c r="J42" s="148">
        <v>17500000</v>
      </c>
      <c r="K42" s="149">
        <f t="shared" ref="K42:K58" si="2">D42+E42+F42+G42+H42+I42+J42</f>
        <v>122284901.26000001</v>
      </c>
    </row>
    <row r="43" spans="2:11" x14ac:dyDescent="0.2">
      <c r="B43" s="305"/>
      <c r="C43" s="147" t="s">
        <v>415</v>
      </c>
      <c r="D43" s="148">
        <v>11949916.960000001</v>
      </c>
      <c r="E43" s="148">
        <v>12000000</v>
      </c>
      <c r="F43" s="148">
        <v>12000000</v>
      </c>
      <c r="G43" s="148">
        <v>12000000</v>
      </c>
      <c r="H43" s="148">
        <v>12000000</v>
      </c>
      <c r="I43" s="148">
        <v>12000000</v>
      </c>
      <c r="J43" s="148">
        <v>12000000</v>
      </c>
      <c r="K43" s="149">
        <f t="shared" si="2"/>
        <v>83949916.960000008</v>
      </c>
    </row>
    <row r="44" spans="2:11" x14ac:dyDescent="0.2">
      <c r="B44" s="305"/>
      <c r="C44" s="147" t="s">
        <v>416</v>
      </c>
      <c r="D44" s="148">
        <v>142208202.19</v>
      </c>
      <c r="E44" s="148">
        <v>145000000</v>
      </c>
      <c r="F44" s="148">
        <v>145000000</v>
      </c>
      <c r="G44" s="148">
        <v>145000000</v>
      </c>
      <c r="H44" s="148">
        <v>145000000</v>
      </c>
      <c r="I44" s="148">
        <v>145000000</v>
      </c>
      <c r="J44" s="148">
        <v>145000000</v>
      </c>
      <c r="K44" s="149">
        <f t="shared" si="2"/>
        <v>1012208202.1900001</v>
      </c>
    </row>
    <row r="45" spans="2:11" x14ac:dyDescent="0.2">
      <c r="B45" s="305"/>
      <c r="C45" s="147" t="s">
        <v>417</v>
      </c>
      <c r="D45" s="148">
        <v>96118573.450000003</v>
      </c>
      <c r="E45" s="148">
        <v>100000000</v>
      </c>
      <c r="F45" s="148">
        <v>100000000</v>
      </c>
      <c r="G45" s="148">
        <v>100000000</v>
      </c>
      <c r="H45" s="148">
        <v>100000000</v>
      </c>
      <c r="I45" s="148">
        <v>100000000</v>
      </c>
      <c r="J45" s="148">
        <v>100000000</v>
      </c>
      <c r="K45" s="149">
        <f t="shared" si="2"/>
        <v>696118573.45000005</v>
      </c>
    </row>
    <row r="46" spans="2:11" x14ac:dyDescent="0.2">
      <c r="B46" s="305"/>
      <c r="C46" s="147" t="s">
        <v>418</v>
      </c>
      <c r="D46" s="148">
        <v>20835000</v>
      </c>
      <c r="E46" s="148">
        <v>21000000</v>
      </c>
      <c r="F46" s="148">
        <v>21000000</v>
      </c>
      <c r="G46" s="148">
        <v>21000000</v>
      </c>
      <c r="H46" s="148">
        <v>21000000</v>
      </c>
      <c r="I46" s="148">
        <v>21000000</v>
      </c>
      <c r="J46" s="148">
        <v>21000000</v>
      </c>
      <c r="K46" s="149">
        <f t="shared" si="2"/>
        <v>146835000</v>
      </c>
    </row>
    <row r="47" spans="2:11" x14ac:dyDescent="0.2">
      <c r="B47" s="305"/>
      <c r="C47" s="147" t="s">
        <v>419</v>
      </c>
      <c r="D47" s="148">
        <v>220450</v>
      </c>
      <c r="E47" s="148">
        <v>225000</v>
      </c>
      <c r="F47" s="148">
        <v>225000</v>
      </c>
      <c r="G47" s="148">
        <v>225000</v>
      </c>
      <c r="H47" s="148">
        <v>225000</v>
      </c>
      <c r="I47" s="148">
        <v>225000</v>
      </c>
      <c r="J47" s="148">
        <v>225000</v>
      </c>
      <c r="K47" s="149">
        <f t="shared" si="2"/>
        <v>1570450</v>
      </c>
    </row>
    <row r="48" spans="2:11" x14ac:dyDescent="0.2">
      <c r="B48" s="305"/>
      <c r="C48" s="147" t="s">
        <v>420</v>
      </c>
      <c r="D48" s="148">
        <v>3572147.5</v>
      </c>
      <c r="E48" s="148">
        <v>4000000</v>
      </c>
      <c r="F48" s="148">
        <v>4000000</v>
      </c>
      <c r="G48" s="148">
        <v>4000000</v>
      </c>
      <c r="H48" s="148">
        <v>4000000</v>
      </c>
      <c r="I48" s="148">
        <v>4000000</v>
      </c>
      <c r="J48" s="148">
        <v>4000000</v>
      </c>
      <c r="K48" s="149">
        <f t="shared" si="2"/>
        <v>27572147.5</v>
      </c>
    </row>
    <row r="49" spans="2:11" x14ac:dyDescent="0.2">
      <c r="B49" s="305"/>
      <c r="C49" s="147" t="s">
        <v>421</v>
      </c>
      <c r="D49" s="148">
        <v>2783388.81</v>
      </c>
      <c r="E49" s="148">
        <v>3500000</v>
      </c>
      <c r="F49" s="148">
        <v>3500000</v>
      </c>
      <c r="G49" s="148">
        <v>3500000</v>
      </c>
      <c r="H49" s="148">
        <v>3500000</v>
      </c>
      <c r="I49" s="148">
        <v>3500000</v>
      </c>
      <c r="J49" s="148">
        <v>3500000</v>
      </c>
      <c r="K49" s="149">
        <f t="shared" si="2"/>
        <v>23783388.810000002</v>
      </c>
    </row>
    <row r="50" spans="2:11" x14ac:dyDescent="0.2">
      <c r="B50" s="305"/>
      <c r="C50" s="147" t="s">
        <v>422</v>
      </c>
      <c r="D50" s="148">
        <v>1149020.47</v>
      </c>
      <c r="E50" s="148">
        <v>1200000</v>
      </c>
      <c r="F50" s="148">
        <v>1200000</v>
      </c>
      <c r="G50" s="148">
        <v>1200000</v>
      </c>
      <c r="H50" s="148">
        <v>1200000</v>
      </c>
      <c r="I50" s="148">
        <v>1200000</v>
      </c>
      <c r="J50" s="148">
        <v>1200000</v>
      </c>
      <c r="K50" s="149">
        <f t="shared" si="2"/>
        <v>8349020.4699999997</v>
      </c>
    </row>
    <row r="51" spans="2:11" x14ac:dyDescent="0.2">
      <c r="B51" s="305"/>
      <c r="C51" s="147" t="s">
        <v>423</v>
      </c>
      <c r="D51" s="148">
        <v>526838.35</v>
      </c>
      <c r="E51" s="148">
        <v>550000</v>
      </c>
      <c r="F51" s="148">
        <v>550000</v>
      </c>
      <c r="G51" s="148">
        <v>550000</v>
      </c>
      <c r="H51" s="148">
        <v>550000</v>
      </c>
      <c r="I51" s="148">
        <v>550000</v>
      </c>
      <c r="J51" s="148">
        <v>550000</v>
      </c>
      <c r="K51" s="149">
        <f t="shared" si="2"/>
        <v>3826838.35</v>
      </c>
    </row>
    <row r="52" spans="2:11" x14ac:dyDescent="0.2">
      <c r="B52" s="305"/>
      <c r="C52" s="147" t="s">
        <v>424</v>
      </c>
      <c r="D52" s="148">
        <v>26806</v>
      </c>
      <c r="E52" s="148">
        <v>0</v>
      </c>
      <c r="F52" s="148">
        <v>0</v>
      </c>
      <c r="G52" s="148">
        <v>0</v>
      </c>
      <c r="H52" s="148">
        <v>0</v>
      </c>
      <c r="I52" s="148">
        <v>0</v>
      </c>
      <c r="J52" s="148">
        <v>0</v>
      </c>
      <c r="K52" s="149">
        <f t="shared" si="2"/>
        <v>26806</v>
      </c>
    </row>
    <row r="53" spans="2:11" x14ac:dyDescent="0.2">
      <c r="B53" s="305"/>
      <c r="C53" s="147" t="s">
        <v>425</v>
      </c>
      <c r="D53" s="148">
        <v>8545797.7400000002</v>
      </c>
      <c r="E53" s="148">
        <v>10000000</v>
      </c>
      <c r="F53" s="148">
        <v>10000000</v>
      </c>
      <c r="G53" s="148">
        <v>10000000</v>
      </c>
      <c r="H53" s="148">
        <v>10000000</v>
      </c>
      <c r="I53" s="148">
        <v>10000000</v>
      </c>
      <c r="J53" s="148">
        <v>10000000</v>
      </c>
      <c r="K53" s="149">
        <f t="shared" si="2"/>
        <v>68545797.74000001</v>
      </c>
    </row>
    <row r="54" spans="2:11" x14ac:dyDescent="0.2">
      <c r="B54" s="305"/>
      <c r="C54" s="147" t="s">
        <v>426</v>
      </c>
      <c r="D54" s="148">
        <v>3627034.04</v>
      </c>
      <c r="E54" s="148">
        <v>4000000</v>
      </c>
      <c r="F54" s="148">
        <v>4000000</v>
      </c>
      <c r="G54" s="148">
        <v>4000000</v>
      </c>
      <c r="H54" s="148">
        <v>4000000</v>
      </c>
      <c r="I54" s="148">
        <v>4000000</v>
      </c>
      <c r="J54" s="148">
        <v>4000000</v>
      </c>
      <c r="K54" s="149">
        <f t="shared" si="2"/>
        <v>27627034.039999999</v>
      </c>
    </row>
    <row r="55" spans="2:11" x14ac:dyDescent="0.2">
      <c r="B55" s="305"/>
      <c r="C55" s="147" t="s">
        <v>435</v>
      </c>
      <c r="D55" s="148">
        <v>70000</v>
      </c>
      <c r="E55" s="148">
        <v>15000000</v>
      </c>
      <c r="F55" s="148">
        <v>15000000</v>
      </c>
      <c r="G55" s="148">
        <v>0</v>
      </c>
      <c r="H55" s="148">
        <v>0</v>
      </c>
      <c r="I55" s="148">
        <v>0</v>
      </c>
      <c r="J55" s="148">
        <v>0</v>
      </c>
      <c r="K55" s="149">
        <f t="shared" si="2"/>
        <v>30070000</v>
      </c>
    </row>
    <row r="56" spans="2:11" x14ac:dyDescent="0.2">
      <c r="B56" s="305"/>
      <c r="C56" s="147" t="s">
        <v>436</v>
      </c>
      <c r="D56" s="148">
        <v>2900000</v>
      </c>
      <c r="E56" s="148">
        <v>1500000</v>
      </c>
      <c r="F56" s="148">
        <v>1500000</v>
      </c>
      <c r="G56" s="148">
        <v>0</v>
      </c>
      <c r="H56" s="148">
        <v>0</v>
      </c>
      <c r="I56" s="148">
        <v>0</v>
      </c>
      <c r="J56" s="148">
        <v>0</v>
      </c>
      <c r="K56" s="149">
        <f t="shared" si="2"/>
        <v>5900000</v>
      </c>
    </row>
    <row r="57" spans="2:11" x14ac:dyDescent="0.2">
      <c r="B57" s="305"/>
      <c r="C57" s="147" t="s">
        <v>437</v>
      </c>
      <c r="D57" s="148">
        <v>16300000</v>
      </c>
      <c r="E57" s="148">
        <v>16300000</v>
      </c>
      <c r="F57" s="148">
        <v>16300000</v>
      </c>
      <c r="G57" s="148">
        <v>0</v>
      </c>
      <c r="H57" s="148">
        <v>0</v>
      </c>
      <c r="I57" s="148">
        <v>0</v>
      </c>
      <c r="J57" s="148">
        <v>0</v>
      </c>
      <c r="K57" s="149">
        <f t="shared" si="2"/>
        <v>48900000</v>
      </c>
    </row>
    <row r="58" spans="2:11" x14ac:dyDescent="0.2">
      <c r="B58" s="305"/>
      <c r="C58" s="157" t="s">
        <v>528</v>
      </c>
      <c r="D58" s="158">
        <v>0</v>
      </c>
      <c r="E58" s="158">
        <v>60000000</v>
      </c>
      <c r="F58" s="158">
        <v>80000000</v>
      </c>
      <c r="G58" s="158">
        <v>80000000</v>
      </c>
      <c r="H58" s="158">
        <v>80000000</v>
      </c>
      <c r="I58" s="158">
        <v>50000000</v>
      </c>
      <c r="J58" s="158">
        <v>50000000</v>
      </c>
      <c r="K58" s="159">
        <f t="shared" si="2"/>
        <v>400000000</v>
      </c>
    </row>
    <row r="59" spans="2:11" x14ac:dyDescent="0.2">
      <c r="B59" s="305"/>
      <c r="C59" s="150" t="s">
        <v>513</v>
      </c>
      <c r="D59" s="151">
        <f>SUM(D41:D58)</f>
        <v>328568076.7700001</v>
      </c>
      <c r="E59" s="151">
        <f t="shared" ref="E59:K59" si="3">SUM(E41:E58)</f>
        <v>412225000</v>
      </c>
      <c r="F59" s="151">
        <f t="shared" si="3"/>
        <v>432225000</v>
      </c>
      <c r="G59" s="151">
        <f t="shared" si="3"/>
        <v>399425000</v>
      </c>
      <c r="H59" s="151">
        <f t="shared" si="3"/>
        <v>399425000</v>
      </c>
      <c r="I59" s="151">
        <f t="shared" si="3"/>
        <v>369425000</v>
      </c>
      <c r="J59" s="151">
        <f t="shared" si="3"/>
        <v>369425000</v>
      </c>
      <c r="K59" s="151">
        <f t="shared" si="3"/>
        <v>2710718076.77</v>
      </c>
    </row>
    <row r="60" spans="2:11" x14ac:dyDescent="0.2">
      <c r="B60" s="143"/>
      <c r="C60" s="53"/>
      <c r="D60" s="145"/>
      <c r="E60" s="145"/>
      <c r="F60" s="145"/>
      <c r="G60" s="145"/>
      <c r="H60" s="145"/>
      <c r="I60" s="145"/>
      <c r="J60" s="145"/>
      <c r="K60" s="145"/>
    </row>
    <row r="61" spans="2:11" x14ac:dyDescent="0.2">
      <c r="B61" s="144"/>
      <c r="C61" s="53"/>
      <c r="D61" s="145"/>
      <c r="E61" s="145"/>
      <c r="F61" s="145"/>
      <c r="G61" s="145"/>
      <c r="H61" s="145"/>
      <c r="I61" s="145"/>
      <c r="J61" s="145"/>
      <c r="K61" s="145"/>
    </row>
    <row r="62" spans="2:11" x14ac:dyDescent="0.2">
      <c r="B62" s="144"/>
      <c r="C62" s="53"/>
      <c r="D62" s="145"/>
      <c r="E62" s="145"/>
      <c r="F62" s="145"/>
      <c r="G62" s="145"/>
      <c r="H62" s="145"/>
      <c r="I62" s="145"/>
      <c r="J62" s="145"/>
      <c r="K62" s="145"/>
    </row>
    <row r="63" spans="2:11" x14ac:dyDescent="0.2">
      <c r="B63" s="144"/>
      <c r="C63" s="53"/>
      <c r="D63" s="145"/>
      <c r="E63" s="145"/>
      <c r="F63" s="145"/>
      <c r="G63" s="145"/>
      <c r="H63" s="145"/>
      <c r="I63" s="145"/>
      <c r="J63" s="145"/>
      <c r="K63" s="145"/>
    </row>
    <row r="64" spans="2:11" x14ac:dyDescent="0.2">
      <c r="B64" s="144"/>
      <c r="C64" s="53"/>
      <c r="D64" s="145"/>
      <c r="E64" s="145"/>
      <c r="F64" s="145"/>
      <c r="G64" s="145"/>
      <c r="H64" s="145"/>
      <c r="I64" s="145"/>
      <c r="J64" s="145"/>
      <c r="K64" s="145"/>
    </row>
    <row r="65" spans="2:11" x14ac:dyDescent="0.2">
      <c r="B65" s="144"/>
      <c r="C65" s="53"/>
      <c r="D65" s="145"/>
      <c r="E65" s="145"/>
      <c r="F65" s="145"/>
      <c r="G65" s="145"/>
      <c r="H65" s="145"/>
      <c r="I65" s="145"/>
      <c r="J65" s="145"/>
      <c r="K65" s="145"/>
    </row>
    <row r="66" spans="2:11" x14ac:dyDescent="0.2">
      <c r="B66" s="144"/>
      <c r="C66" s="53"/>
      <c r="D66" s="145"/>
      <c r="E66" s="145"/>
      <c r="F66" s="145"/>
      <c r="G66" s="145"/>
      <c r="H66" s="145"/>
      <c r="I66" s="145"/>
      <c r="J66" s="145"/>
      <c r="K66" s="145"/>
    </row>
    <row r="67" spans="2:11" x14ac:dyDescent="0.2">
      <c r="B67" s="144"/>
      <c r="C67" s="53"/>
      <c r="D67" s="145"/>
      <c r="E67" s="145"/>
      <c r="F67" s="145"/>
      <c r="G67" s="145"/>
      <c r="H67" s="145"/>
      <c r="I67" s="145"/>
      <c r="J67" s="145"/>
      <c r="K67" s="145"/>
    </row>
    <row r="68" spans="2:11" x14ac:dyDescent="0.2">
      <c r="B68" s="144"/>
      <c r="C68" s="53"/>
      <c r="D68" s="145"/>
      <c r="E68" s="145"/>
      <c r="F68" s="145"/>
      <c r="G68" s="145"/>
      <c r="H68" s="145"/>
      <c r="I68" s="145"/>
      <c r="J68" s="145"/>
      <c r="K68" s="145"/>
    </row>
    <row r="69" spans="2:11" x14ac:dyDescent="0.2">
      <c r="B69" s="144"/>
      <c r="C69" s="53"/>
      <c r="D69" s="145"/>
      <c r="E69" s="145"/>
      <c r="F69" s="145"/>
      <c r="G69" s="145"/>
      <c r="H69" s="145"/>
      <c r="I69" s="145"/>
      <c r="J69" s="145"/>
      <c r="K69" s="145"/>
    </row>
    <row r="70" spans="2:11" x14ac:dyDescent="0.2">
      <c r="B70" s="144"/>
      <c r="C70" s="53"/>
      <c r="D70" s="145"/>
      <c r="E70" s="145"/>
      <c r="F70" s="145"/>
      <c r="G70" s="145"/>
      <c r="H70" s="145"/>
      <c r="I70" s="145"/>
      <c r="J70" s="145"/>
      <c r="K70" s="145"/>
    </row>
    <row r="71" spans="2:11" x14ac:dyDescent="0.2">
      <c r="B71" s="144"/>
      <c r="C71" s="53"/>
      <c r="D71" s="145"/>
      <c r="E71" s="145"/>
      <c r="F71" s="145"/>
      <c r="G71" s="145"/>
      <c r="H71" s="145"/>
      <c r="I71" s="145"/>
      <c r="J71" s="145"/>
      <c r="K71" s="145"/>
    </row>
    <row r="72" spans="2:11" x14ac:dyDescent="0.2">
      <c r="B72" s="144"/>
      <c r="C72" s="53"/>
      <c r="D72" s="145"/>
      <c r="E72" s="145"/>
      <c r="F72" s="145"/>
      <c r="G72" s="145"/>
      <c r="H72" s="145"/>
      <c r="I72" s="145"/>
      <c r="J72" s="145"/>
      <c r="K72" s="145"/>
    </row>
    <row r="73" spans="2:11" x14ac:dyDescent="0.2">
      <c r="B73" s="144"/>
      <c r="C73" s="53"/>
      <c r="D73" s="145"/>
      <c r="E73" s="145"/>
      <c r="F73" s="145"/>
      <c r="G73" s="145"/>
      <c r="H73" s="145"/>
      <c r="I73" s="145"/>
      <c r="J73" s="145"/>
      <c r="K73" s="145"/>
    </row>
    <row r="74" spans="2:11" x14ac:dyDescent="0.2">
      <c r="B74" s="144"/>
      <c r="C74" s="53"/>
      <c r="D74" s="145"/>
      <c r="E74" s="145"/>
      <c r="F74" s="145"/>
      <c r="G74" s="145"/>
      <c r="H74" s="145"/>
      <c r="I74" s="145"/>
      <c r="J74" s="145"/>
      <c r="K74" s="145"/>
    </row>
    <row r="75" spans="2:11" x14ac:dyDescent="0.2">
      <c r="B75" s="144"/>
      <c r="C75" s="53"/>
      <c r="D75" s="145"/>
      <c r="E75" s="145"/>
      <c r="F75" s="145"/>
      <c r="G75" s="145"/>
      <c r="H75" s="145"/>
      <c r="I75" s="145"/>
      <c r="J75" s="145"/>
      <c r="K75" s="145"/>
    </row>
    <row r="76" spans="2:11" x14ac:dyDescent="0.2">
      <c r="B76" s="143"/>
      <c r="C76" s="53"/>
      <c r="D76" s="145"/>
      <c r="E76" s="145"/>
      <c r="F76" s="145"/>
      <c r="G76" s="145"/>
      <c r="H76" s="145"/>
      <c r="I76" s="145"/>
      <c r="J76" s="145"/>
      <c r="K76" s="145"/>
    </row>
    <row r="77" spans="2:11" ht="25.5" x14ac:dyDescent="0.2">
      <c r="B77" s="305">
        <v>4</v>
      </c>
      <c r="C77" s="152" t="s">
        <v>385</v>
      </c>
      <c r="D77" s="153" t="s">
        <v>378</v>
      </c>
      <c r="E77" s="153" t="s">
        <v>379</v>
      </c>
      <c r="F77" s="153" t="s">
        <v>380</v>
      </c>
      <c r="G77" s="153" t="s">
        <v>381</v>
      </c>
      <c r="H77" s="153" t="s">
        <v>382</v>
      </c>
      <c r="I77" s="153" t="s">
        <v>383</v>
      </c>
      <c r="J77" s="153" t="s">
        <v>384</v>
      </c>
      <c r="K77" s="153" t="s">
        <v>155</v>
      </c>
    </row>
    <row r="78" spans="2:11" x14ac:dyDescent="0.2">
      <c r="B78" s="305"/>
      <c r="C78" s="146" t="s">
        <v>478</v>
      </c>
      <c r="D78" s="307"/>
      <c r="E78" s="308"/>
      <c r="F78" s="308"/>
      <c r="G78" s="308"/>
      <c r="H78" s="308"/>
      <c r="I78" s="308"/>
      <c r="J78" s="308"/>
      <c r="K78" s="309"/>
    </row>
    <row r="79" spans="2:11" x14ac:dyDescent="0.2">
      <c r="B79" s="305"/>
      <c r="C79" s="147" t="s">
        <v>481</v>
      </c>
      <c r="D79" s="148">
        <v>890200</v>
      </c>
      <c r="E79" s="148">
        <v>890000</v>
      </c>
      <c r="F79" s="148">
        <v>890000</v>
      </c>
      <c r="G79" s="148">
        <v>890000</v>
      </c>
      <c r="H79" s="148">
        <v>890000</v>
      </c>
      <c r="I79" s="148">
        <v>890000</v>
      </c>
      <c r="J79" s="148">
        <v>890000</v>
      </c>
      <c r="K79" s="149">
        <f t="shared" ref="K79:K86" si="4">D79+E79+F79+G79+H79+I79+J79</f>
        <v>6230200</v>
      </c>
    </row>
    <row r="80" spans="2:11" x14ac:dyDescent="0.2">
      <c r="B80" s="305"/>
      <c r="C80" s="147" t="s">
        <v>411</v>
      </c>
      <c r="D80" s="148">
        <v>310000</v>
      </c>
      <c r="E80" s="148">
        <v>310000</v>
      </c>
      <c r="F80" s="148">
        <v>310000</v>
      </c>
      <c r="G80" s="148">
        <v>310000</v>
      </c>
      <c r="H80" s="148">
        <v>310000</v>
      </c>
      <c r="I80" s="148">
        <v>310000</v>
      </c>
      <c r="J80" s="148">
        <v>310000</v>
      </c>
      <c r="K80" s="149">
        <f t="shared" si="4"/>
        <v>2170000</v>
      </c>
    </row>
    <row r="81" spans="2:11" x14ac:dyDescent="0.2">
      <c r="B81" s="305"/>
      <c r="C81" s="146" t="s">
        <v>498</v>
      </c>
      <c r="D81" s="310"/>
      <c r="E81" s="311"/>
      <c r="F81" s="311"/>
      <c r="G81" s="311"/>
      <c r="H81" s="311"/>
      <c r="I81" s="311"/>
      <c r="J81" s="311"/>
      <c r="K81" s="312"/>
    </row>
    <row r="82" spans="2:11" x14ac:dyDescent="0.2">
      <c r="B82" s="305"/>
      <c r="C82" s="147" t="s">
        <v>499</v>
      </c>
      <c r="D82" s="148">
        <v>935000</v>
      </c>
      <c r="E82" s="148">
        <v>1000000</v>
      </c>
      <c r="F82" s="148">
        <v>1000000</v>
      </c>
      <c r="G82" s="148">
        <v>1000000</v>
      </c>
      <c r="H82" s="148">
        <v>1000000</v>
      </c>
      <c r="I82" s="148">
        <v>1000000</v>
      </c>
      <c r="J82" s="148">
        <v>1000000</v>
      </c>
      <c r="K82" s="149">
        <f t="shared" si="4"/>
        <v>6935000</v>
      </c>
    </row>
    <row r="83" spans="2:11" x14ac:dyDescent="0.2">
      <c r="B83" s="305"/>
      <c r="C83" s="147" t="s">
        <v>527</v>
      </c>
      <c r="D83" s="148">
        <v>50000</v>
      </c>
      <c r="E83" s="148">
        <v>50000</v>
      </c>
      <c r="F83" s="148">
        <v>50000</v>
      </c>
      <c r="G83" s="148">
        <v>0</v>
      </c>
      <c r="H83" s="148">
        <v>0</v>
      </c>
      <c r="I83" s="148">
        <v>0</v>
      </c>
      <c r="J83" s="148">
        <v>0</v>
      </c>
      <c r="K83" s="149">
        <f t="shared" si="4"/>
        <v>150000</v>
      </c>
    </row>
    <row r="84" spans="2:11" x14ac:dyDescent="0.2">
      <c r="B84" s="305"/>
      <c r="C84" s="147" t="s">
        <v>504</v>
      </c>
      <c r="D84" s="148">
        <v>300000</v>
      </c>
      <c r="E84" s="148">
        <v>300000</v>
      </c>
      <c r="F84" s="148">
        <v>300000</v>
      </c>
      <c r="G84" s="148">
        <v>0</v>
      </c>
      <c r="H84" s="148">
        <v>0</v>
      </c>
      <c r="I84" s="148">
        <v>0</v>
      </c>
      <c r="J84" s="148">
        <v>0</v>
      </c>
      <c r="K84" s="149">
        <f t="shared" si="4"/>
        <v>900000</v>
      </c>
    </row>
    <row r="85" spans="2:11" x14ac:dyDescent="0.2">
      <c r="B85" s="305"/>
      <c r="C85" s="147" t="s">
        <v>505</v>
      </c>
      <c r="D85" s="148">
        <v>557096</v>
      </c>
      <c r="E85" s="148">
        <v>500000</v>
      </c>
      <c r="F85" s="148">
        <v>200000</v>
      </c>
      <c r="G85" s="148">
        <v>0</v>
      </c>
      <c r="H85" s="148">
        <v>0</v>
      </c>
      <c r="I85" s="148">
        <v>0</v>
      </c>
      <c r="J85" s="148">
        <v>0</v>
      </c>
      <c r="K85" s="149">
        <f t="shared" si="4"/>
        <v>1257096</v>
      </c>
    </row>
    <row r="86" spans="2:11" x14ac:dyDescent="0.2">
      <c r="B86" s="305"/>
      <c r="C86" s="147" t="s">
        <v>506</v>
      </c>
      <c r="D86" s="148">
        <v>597656.25</v>
      </c>
      <c r="E86" s="148">
        <v>500000</v>
      </c>
      <c r="F86" s="148">
        <v>200000</v>
      </c>
      <c r="G86" s="148">
        <v>0</v>
      </c>
      <c r="H86" s="148">
        <v>0</v>
      </c>
      <c r="I86" s="148">
        <v>0</v>
      </c>
      <c r="J86" s="148">
        <v>0</v>
      </c>
      <c r="K86" s="149">
        <f t="shared" si="4"/>
        <v>1297656.25</v>
      </c>
    </row>
    <row r="87" spans="2:11" x14ac:dyDescent="0.2">
      <c r="B87" s="305"/>
      <c r="C87" s="150" t="s">
        <v>513</v>
      </c>
      <c r="D87" s="151">
        <f>D79+D80+D82+D83+D84+D85+D86</f>
        <v>3639952.25</v>
      </c>
      <c r="E87" s="151">
        <f t="shared" ref="E87:J87" si="5">E79+E80+E82+E83+E84+E85+E86</f>
        <v>3550000</v>
      </c>
      <c r="F87" s="151">
        <f t="shared" si="5"/>
        <v>2950000</v>
      </c>
      <c r="G87" s="151">
        <f t="shared" si="5"/>
        <v>2200000</v>
      </c>
      <c r="H87" s="151">
        <f t="shared" si="5"/>
        <v>2200000</v>
      </c>
      <c r="I87" s="151">
        <f t="shared" si="5"/>
        <v>2200000</v>
      </c>
      <c r="J87" s="151">
        <f t="shared" si="5"/>
        <v>2200000</v>
      </c>
      <c r="K87" s="151">
        <f>K79+K80+K82+K83+K84+K85+K86</f>
        <v>18939952.25</v>
      </c>
    </row>
    <row r="88" spans="2:11" x14ac:dyDescent="0.2">
      <c r="C88" s="53"/>
      <c r="D88" s="145"/>
    </row>
    <row r="89" spans="2:11" x14ac:dyDescent="0.2">
      <c r="C89" s="53"/>
      <c r="D89" s="145"/>
    </row>
    <row r="90" spans="2:11" x14ac:dyDescent="0.2">
      <c r="C90" s="53"/>
      <c r="D90" s="145"/>
    </row>
    <row r="91" spans="2:11" x14ac:dyDescent="0.2">
      <c r="C91" s="53"/>
      <c r="D91" s="145"/>
    </row>
    <row r="92" spans="2:11" x14ac:dyDescent="0.2">
      <c r="C92" s="53"/>
      <c r="D92" s="145"/>
    </row>
    <row r="93" spans="2:11" x14ac:dyDescent="0.2">
      <c r="C93" s="53"/>
      <c r="D93" s="145"/>
    </row>
    <row r="94" spans="2:11" x14ac:dyDescent="0.2">
      <c r="C94" s="53"/>
      <c r="D94" s="145"/>
    </row>
    <row r="95" spans="2:11" x14ac:dyDescent="0.2">
      <c r="C95" s="53"/>
      <c r="D95" s="145"/>
    </row>
    <row r="96" spans="2:11" x14ac:dyDescent="0.2">
      <c r="C96" s="53"/>
      <c r="D96" s="145"/>
    </row>
    <row r="97" spans="3:4" x14ac:dyDescent="0.2">
      <c r="C97" s="53"/>
      <c r="D97" s="145"/>
    </row>
    <row r="98" spans="3:4" x14ac:dyDescent="0.2">
      <c r="C98" s="53"/>
      <c r="D98" s="145"/>
    </row>
    <row r="99" spans="3:4" x14ac:dyDescent="0.2">
      <c r="C99" s="53"/>
      <c r="D99" s="145"/>
    </row>
    <row r="100" spans="3:4" x14ac:dyDescent="0.2">
      <c r="C100" s="53"/>
      <c r="D100" s="145"/>
    </row>
    <row r="101" spans="3:4" x14ac:dyDescent="0.2">
      <c r="C101" s="53"/>
      <c r="D101" s="145"/>
    </row>
    <row r="102" spans="3:4" x14ac:dyDescent="0.2">
      <c r="C102" s="53"/>
      <c r="D102" s="145"/>
    </row>
    <row r="103" spans="3:4" x14ac:dyDescent="0.2">
      <c r="C103" s="53"/>
      <c r="D103" s="145"/>
    </row>
    <row r="104" spans="3:4" x14ac:dyDescent="0.2">
      <c r="C104" s="53"/>
      <c r="D104" s="145"/>
    </row>
    <row r="105" spans="3:4" x14ac:dyDescent="0.2">
      <c r="C105" s="53"/>
      <c r="D105" s="145"/>
    </row>
    <row r="106" spans="3:4" x14ac:dyDescent="0.2">
      <c r="C106" s="53"/>
      <c r="D106" s="145"/>
    </row>
    <row r="107" spans="3:4" x14ac:dyDescent="0.2">
      <c r="C107" s="53"/>
      <c r="D107" s="145"/>
    </row>
    <row r="108" spans="3:4" x14ac:dyDescent="0.2">
      <c r="C108" s="53"/>
      <c r="D108" s="145"/>
    </row>
    <row r="109" spans="3:4" x14ac:dyDescent="0.2">
      <c r="C109" s="53"/>
      <c r="D109" s="145"/>
    </row>
    <row r="113" spans="2:11" ht="25.5" x14ac:dyDescent="0.2">
      <c r="B113" s="305">
        <v>5</v>
      </c>
      <c r="C113" s="152" t="s">
        <v>385</v>
      </c>
      <c r="D113" s="153" t="s">
        <v>378</v>
      </c>
      <c r="E113" s="153" t="s">
        <v>379</v>
      </c>
      <c r="F113" s="153" t="s">
        <v>380</v>
      </c>
      <c r="G113" s="153" t="s">
        <v>381</v>
      </c>
      <c r="H113" s="153" t="s">
        <v>382</v>
      </c>
      <c r="I113" s="153" t="s">
        <v>383</v>
      </c>
      <c r="J113" s="153" t="s">
        <v>384</v>
      </c>
      <c r="K113" s="153" t="s">
        <v>155</v>
      </c>
    </row>
    <row r="114" spans="2:11" x14ac:dyDescent="0.2">
      <c r="B114" s="305"/>
      <c r="C114" s="146" t="s">
        <v>386</v>
      </c>
      <c r="D114" s="313"/>
      <c r="E114" s="313"/>
      <c r="F114" s="313"/>
      <c r="G114" s="313"/>
      <c r="H114" s="313"/>
      <c r="I114" s="313"/>
      <c r="J114" s="313"/>
      <c r="K114" s="313"/>
    </row>
    <row r="115" spans="2:11" x14ac:dyDescent="0.2">
      <c r="B115" s="305"/>
      <c r="C115" s="147" t="s">
        <v>411</v>
      </c>
      <c r="D115" s="148">
        <v>130000</v>
      </c>
      <c r="E115" s="148">
        <v>130000</v>
      </c>
      <c r="F115" s="148">
        <v>130000</v>
      </c>
      <c r="G115" s="148">
        <v>130000</v>
      </c>
      <c r="H115" s="148">
        <v>130000</v>
      </c>
      <c r="I115" s="148">
        <v>130000</v>
      </c>
      <c r="J115" s="148">
        <v>130000</v>
      </c>
      <c r="K115" s="149">
        <f t="shared" ref="K115" si="6">D115+E115+F115+G115+H115+I115+J115</f>
        <v>910000</v>
      </c>
    </row>
    <row r="116" spans="2:11" x14ac:dyDescent="0.2">
      <c r="B116" s="305"/>
      <c r="C116" s="150" t="s">
        <v>513</v>
      </c>
      <c r="D116" s="151">
        <f>D115</f>
        <v>130000</v>
      </c>
      <c r="E116" s="151">
        <f t="shared" ref="E116:J116" si="7">E115</f>
        <v>130000</v>
      </c>
      <c r="F116" s="151">
        <f t="shared" si="7"/>
        <v>130000</v>
      </c>
      <c r="G116" s="151">
        <f t="shared" si="7"/>
        <v>130000</v>
      </c>
      <c r="H116" s="151">
        <f t="shared" si="7"/>
        <v>130000</v>
      </c>
      <c r="I116" s="151">
        <f t="shared" si="7"/>
        <v>130000</v>
      </c>
      <c r="J116" s="151">
        <f t="shared" si="7"/>
        <v>130000</v>
      </c>
      <c r="K116" s="151">
        <f>K115</f>
        <v>910000</v>
      </c>
    </row>
    <row r="149" spans="2:11" ht="25.5" x14ac:dyDescent="0.2">
      <c r="B149" s="305">
        <v>6</v>
      </c>
      <c r="C149" s="152" t="s">
        <v>385</v>
      </c>
      <c r="D149" s="153" t="s">
        <v>378</v>
      </c>
      <c r="E149" s="153" t="s">
        <v>379</v>
      </c>
      <c r="F149" s="153" t="s">
        <v>380</v>
      </c>
      <c r="G149" s="153" t="s">
        <v>381</v>
      </c>
      <c r="H149" s="153" t="s">
        <v>382</v>
      </c>
      <c r="I149" s="153" t="s">
        <v>383</v>
      </c>
      <c r="J149" s="153" t="s">
        <v>384</v>
      </c>
      <c r="K149" s="153" t="s">
        <v>155</v>
      </c>
    </row>
    <row r="150" spans="2:11" x14ac:dyDescent="0.2">
      <c r="B150" s="305"/>
      <c r="C150" s="146" t="s">
        <v>448</v>
      </c>
      <c r="D150" s="306"/>
      <c r="E150" s="306"/>
      <c r="F150" s="306"/>
      <c r="G150" s="306"/>
      <c r="H150" s="306"/>
      <c r="I150" s="306"/>
      <c r="J150" s="306"/>
      <c r="K150" s="306"/>
    </row>
    <row r="151" spans="2:11" x14ac:dyDescent="0.2">
      <c r="B151" s="305"/>
      <c r="C151" s="147" t="s">
        <v>449</v>
      </c>
      <c r="D151" s="148">
        <v>16753595</v>
      </c>
      <c r="E151" s="148">
        <v>17000000</v>
      </c>
      <c r="F151" s="148">
        <v>17000000</v>
      </c>
      <c r="G151" s="148">
        <v>17000000</v>
      </c>
      <c r="H151" s="148">
        <v>17000000</v>
      </c>
      <c r="I151" s="148">
        <v>17000000</v>
      </c>
      <c r="J151" s="148">
        <v>17000000</v>
      </c>
      <c r="K151" s="149">
        <f t="shared" ref="K151:K167" si="8">D151+E151+F151+G151+H151+I151+J151</f>
        <v>118753595</v>
      </c>
    </row>
    <row r="152" spans="2:11" x14ac:dyDescent="0.2">
      <c r="B152" s="305"/>
      <c r="C152" s="147" t="s">
        <v>450</v>
      </c>
      <c r="D152" s="148">
        <v>6443000</v>
      </c>
      <c r="E152" s="148">
        <v>6500000</v>
      </c>
      <c r="F152" s="148">
        <v>6500000</v>
      </c>
      <c r="G152" s="148">
        <v>6500000</v>
      </c>
      <c r="H152" s="148">
        <v>6500000</v>
      </c>
      <c r="I152" s="148">
        <v>6500000</v>
      </c>
      <c r="J152" s="148">
        <v>6500000</v>
      </c>
      <c r="K152" s="149">
        <f t="shared" si="8"/>
        <v>45443000</v>
      </c>
    </row>
    <row r="153" spans="2:11" x14ac:dyDescent="0.2">
      <c r="B153" s="305"/>
      <c r="C153" s="147" t="s">
        <v>451</v>
      </c>
      <c r="D153" s="148">
        <v>25000</v>
      </c>
      <c r="E153" s="148">
        <v>0</v>
      </c>
      <c r="F153" s="148">
        <v>0</v>
      </c>
      <c r="G153" s="148">
        <v>0</v>
      </c>
      <c r="H153" s="148">
        <v>0</v>
      </c>
      <c r="I153" s="148">
        <v>0</v>
      </c>
      <c r="J153" s="148">
        <v>0</v>
      </c>
      <c r="K153" s="149">
        <f t="shared" si="8"/>
        <v>25000</v>
      </c>
    </row>
    <row r="154" spans="2:11" x14ac:dyDescent="0.2">
      <c r="B154" s="305"/>
      <c r="C154" s="147" t="s">
        <v>452</v>
      </c>
      <c r="D154" s="148">
        <v>320000</v>
      </c>
      <c r="E154" s="148">
        <v>320000</v>
      </c>
      <c r="F154" s="148">
        <v>320000</v>
      </c>
      <c r="G154" s="148">
        <v>320000</v>
      </c>
      <c r="H154" s="148">
        <v>320000</v>
      </c>
      <c r="I154" s="148">
        <v>320000</v>
      </c>
      <c r="J154" s="148">
        <v>320000</v>
      </c>
      <c r="K154" s="149">
        <f t="shared" si="8"/>
        <v>2240000</v>
      </c>
    </row>
    <row r="155" spans="2:11" x14ac:dyDescent="0.2">
      <c r="B155" s="305"/>
      <c r="C155" s="147" t="s">
        <v>453</v>
      </c>
      <c r="D155" s="148">
        <v>18254000</v>
      </c>
      <c r="E155" s="148">
        <v>18500000</v>
      </c>
      <c r="F155" s="148">
        <v>18500000</v>
      </c>
      <c r="G155" s="148">
        <v>18500000</v>
      </c>
      <c r="H155" s="148">
        <v>18500000</v>
      </c>
      <c r="I155" s="148">
        <v>18500000</v>
      </c>
      <c r="J155" s="148">
        <v>18500000</v>
      </c>
      <c r="K155" s="149">
        <f t="shared" si="8"/>
        <v>129254000</v>
      </c>
    </row>
    <row r="156" spans="2:11" x14ac:dyDescent="0.2">
      <c r="B156" s="305"/>
      <c r="C156" s="147" t="s">
        <v>454</v>
      </c>
      <c r="D156" s="148">
        <v>25462167</v>
      </c>
      <c r="E156" s="148">
        <v>25500000</v>
      </c>
      <c r="F156" s="148">
        <v>25500000</v>
      </c>
      <c r="G156" s="148">
        <v>25500000</v>
      </c>
      <c r="H156" s="148">
        <v>25500000</v>
      </c>
      <c r="I156" s="148">
        <v>25500000</v>
      </c>
      <c r="J156" s="148">
        <v>25500000</v>
      </c>
      <c r="K156" s="149">
        <f t="shared" si="8"/>
        <v>178462167</v>
      </c>
    </row>
    <row r="157" spans="2:11" x14ac:dyDescent="0.2">
      <c r="B157" s="305"/>
      <c r="C157" s="147" t="s">
        <v>455</v>
      </c>
      <c r="D157" s="148">
        <v>33268182.5</v>
      </c>
      <c r="E157" s="148">
        <v>33500000</v>
      </c>
      <c r="F157" s="148">
        <v>33500000</v>
      </c>
      <c r="G157" s="148">
        <v>33500000</v>
      </c>
      <c r="H157" s="148">
        <v>33500000</v>
      </c>
      <c r="I157" s="148">
        <v>33500000</v>
      </c>
      <c r="J157" s="148">
        <v>33500000</v>
      </c>
      <c r="K157" s="149">
        <f t="shared" si="8"/>
        <v>234268182.5</v>
      </c>
    </row>
    <row r="158" spans="2:11" x14ac:dyDescent="0.2">
      <c r="B158" s="305"/>
      <c r="C158" s="147" t="s">
        <v>456</v>
      </c>
      <c r="D158" s="148">
        <v>20214627.739999998</v>
      </c>
      <c r="E158" s="148">
        <v>20300000</v>
      </c>
      <c r="F158" s="148">
        <v>20300000</v>
      </c>
      <c r="G158" s="148">
        <v>20300000</v>
      </c>
      <c r="H158" s="148">
        <v>20300000</v>
      </c>
      <c r="I158" s="148">
        <v>20300000</v>
      </c>
      <c r="J158" s="148">
        <v>20300000</v>
      </c>
      <c r="K158" s="149">
        <f t="shared" si="8"/>
        <v>142014627.74000001</v>
      </c>
    </row>
    <row r="159" spans="2:11" x14ac:dyDescent="0.2">
      <c r="B159" s="305"/>
      <c r="C159" s="147" t="s">
        <v>457</v>
      </c>
      <c r="D159" s="148">
        <v>362338100</v>
      </c>
      <c r="E159" s="148">
        <v>400000000</v>
      </c>
      <c r="F159" s="148">
        <v>400000000</v>
      </c>
      <c r="G159" s="148">
        <v>400000000</v>
      </c>
      <c r="H159" s="148">
        <v>400000000</v>
      </c>
      <c r="I159" s="148">
        <v>400000000</v>
      </c>
      <c r="J159" s="148">
        <v>400000000</v>
      </c>
      <c r="K159" s="149">
        <f t="shared" si="8"/>
        <v>2762338100</v>
      </c>
    </row>
    <row r="160" spans="2:11" x14ac:dyDescent="0.2">
      <c r="B160" s="305"/>
      <c r="C160" s="147" t="s">
        <v>458</v>
      </c>
      <c r="D160" s="148">
        <v>117185022</v>
      </c>
      <c r="E160" s="148">
        <v>120000000</v>
      </c>
      <c r="F160" s="148">
        <v>120000000</v>
      </c>
      <c r="G160" s="148">
        <v>120000000</v>
      </c>
      <c r="H160" s="148">
        <v>120000000</v>
      </c>
      <c r="I160" s="148">
        <v>120000000</v>
      </c>
      <c r="J160" s="148">
        <v>120000000</v>
      </c>
      <c r="K160" s="149">
        <f t="shared" si="8"/>
        <v>837185022</v>
      </c>
    </row>
    <row r="161" spans="2:12" x14ac:dyDescent="0.2">
      <c r="B161" s="305"/>
      <c r="C161" s="147" t="s">
        <v>459</v>
      </c>
      <c r="D161" s="154">
        <v>3446068.76</v>
      </c>
      <c r="E161" s="154">
        <v>0</v>
      </c>
      <c r="F161" s="154">
        <v>0</v>
      </c>
      <c r="G161" s="154">
        <v>0</v>
      </c>
      <c r="H161" s="154">
        <v>0</v>
      </c>
      <c r="I161" s="154">
        <v>0</v>
      </c>
      <c r="J161" s="154">
        <v>0</v>
      </c>
      <c r="K161" s="149">
        <f t="shared" si="8"/>
        <v>3446068.76</v>
      </c>
    </row>
    <row r="162" spans="2:12" x14ac:dyDescent="0.2">
      <c r="B162" s="305"/>
      <c r="C162" s="147" t="s">
        <v>460</v>
      </c>
      <c r="D162" s="148">
        <v>7800000</v>
      </c>
      <c r="E162" s="148">
        <v>20800000</v>
      </c>
      <c r="F162" s="148">
        <v>55000000</v>
      </c>
      <c r="G162" s="148">
        <v>126000000</v>
      </c>
      <c r="H162" s="148">
        <v>231000000</v>
      </c>
      <c r="I162" s="148">
        <v>71000000</v>
      </c>
      <c r="J162" s="148">
        <v>0</v>
      </c>
      <c r="K162" s="149">
        <f t="shared" si="8"/>
        <v>511600000</v>
      </c>
    </row>
    <row r="163" spans="2:12" x14ac:dyDescent="0.2">
      <c r="B163" s="305"/>
      <c r="C163" s="146" t="s">
        <v>471</v>
      </c>
      <c r="D163" s="306"/>
      <c r="E163" s="306"/>
      <c r="F163" s="306"/>
      <c r="G163" s="306"/>
      <c r="H163" s="306"/>
      <c r="I163" s="306"/>
      <c r="J163" s="306"/>
      <c r="K163" s="306"/>
    </row>
    <row r="164" spans="2:12" x14ac:dyDescent="0.2">
      <c r="B164" s="305"/>
      <c r="C164" s="147" t="s">
        <v>470</v>
      </c>
      <c r="D164" s="148">
        <v>3836366</v>
      </c>
      <c r="E164" s="148">
        <v>3900000</v>
      </c>
      <c r="F164" s="148">
        <v>3900000</v>
      </c>
      <c r="G164" s="148">
        <v>3900000</v>
      </c>
      <c r="H164" s="148">
        <v>3900000</v>
      </c>
      <c r="I164" s="148">
        <v>3900000</v>
      </c>
      <c r="J164" s="148">
        <v>3900000</v>
      </c>
      <c r="K164" s="149">
        <f t="shared" si="8"/>
        <v>27236366</v>
      </c>
    </row>
    <row r="165" spans="2:12" x14ac:dyDescent="0.2">
      <c r="B165" s="305"/>
      <c r="C165" s="147" t="s">
        <v>472</v>
      </c>
      <c r="D165" s="148">
        <v>6860716.5999999996</v>
      </c>
      <c r="E165" s="148">
        <v>6900000</v>
      </c>
      <c r="F165" s="148">
        <v>6900000</v>
      </c>
      <c r="G165" s="148">
        <v>6900000</v>
      </c>
      <c r="H165" s="148">
        <v>6900000</v>
      </c>
      <c r="I165" s="148">
        <v>6900000</v>
      </c>
      <c r="J165" s="148">
        <v>6900000</v>
      </c>
      <c r="K165" s="149">
        <f t="shared" si="8"/>
        <v>48260716.600000001</v>
      </c>
    </row>
    <row r="166" spans="2:12" x14ac:dyDescent="0.2">
      <c r="B166" s="305"/>
      <c r="C166" s="147" t="s">
        <v>473</v>
      </c>
      <c r="D166" s="148">
        <v>912273</v>
      </c>
      <c r="E166" s="148">
        <v>1000000</v>
      </c>
      <c r="F166" s="148">
        <v>1000000</v>
      </c>
      <c r="G166" s="148">
        <v>1000000</v>
      </c>
      <c r="H166" s="148">
        <v>1000000</v>
      </c>
      <c r="I166" s="148">
        <v>1000000</v>
      </c>
      <c r="J166" s="148">
        <v>1000000</v>
      </c>
      <c r="K166" s="149">
        <f t="shared" si="8"/>
        <v>6912273</v>
      </c>
    </row>
    <row r="167" spans="2:12" x14ac:dyDescent="0.2">
      <c r="B167" s="305"/>
      <c r="C167" s="147" t="s">
        <v>474</v>
      </c>
      <c r="D167" s="148">
        <v>9006939</v>
      </c>
      <c r="E167" s="148">
        <v>9000000</v>
      </c>
      <c r="F167" s="148">
        <v>9000000</v>
      </c>
      <c r="G167" s="148">
        <v>9000000</v>
      </c>
      <c r="H167" s="148">
        <v>9000000</v>
      </c>
      <c r="I167" s="148">
        <v>9000000</v>
      </c>
      <c r="J167" s="148">
        <v>9000000</v>
      </c>
      <c r="K167" s="149">
        <f t="shared" si="8"/>
        <v>63006939</v>
      </c>
    </row>
    <row r="168" spans="2:12" x14ac:dyDescent="0.2">
      <c r="B168" s="305"/>
      <c r="C168" s="150" t="s">
        <v>513</v>
      </c>
      <c r="D168" s="151">
        <f>D151+D152+D153+D154+D155+D156+D157+D158+D159+D160+D161+D162+D164+D165+D166+D167</f>
        <v>632126057.60000002</v>
      </c>
      <c r="E168" s="151">
        <f t="shared" ref="E168:J168" si="9">E151+E152+E153+E154+E155+E156+E157+E158+E159+E160+E161+E162+E164+E165+E166+E167</f>
        <v>683220000</v>
      </c>
      <c r="F168" s="151">
        <f t="shared" si="9"/>
        <v>717420000</v>
      </c>
      <c r="G168" s="151">
        <f t="shared" si="9"/>
        <v>788420000</v>
      </c>
      <c r="H168" s="151">
        <f t="shared" si="9"/>
        <v>893420000</v>
      </c>
      <c r="I168" s="151">
        <f t="shared" si="9"/>
        <v>733420000</v>
      </c>
      <c r="J168" s="151">
        <f t="shared" si="9"/>
        <v>662420000</v>
      </c>
      <c r="K168" s="151">
        <f>K151+K152+K153+K154+K155+K156+K157+K158+K159+K160+K161+K162+K164+K165+K166+K167</f>
        <v>5110446057.6000004</v>
      </c>
      <c r="L168" s="145"/>
    </row>
    <row r="169" spans="2:12" x14ac:dyDescent="0.2">
      <c r="C169" s="53"/>
      <c r="D169" s="145"/>
      <c r="E169" s="145"/>
      <c r="F169" s="145"/>
      <c r="G169" s="145"/>
      <c r="H169" s="145"/>
      <c r="I169" s="145"/>
      <c r="J169" s="145"/>
      <c r="K169" s="145"/>
    </row>
    <row r="170" spans="2:12" x14ac:dyDescent="0.2">
      <c r="C170" s="53"/>
      <c r="D170" s="145"/>
      <c r="E170" s="145"/>
      <c r="F170" s="145"/>
      <c r="G170" s="145"/>
      <c r="H170" s="145"/>
      <c r="I170" s="145"/>
      <c r="J170" s="145"/>
      <c r="K170" s="145"/>
    </row>
    <row r="171" spans="2:12" x14ac:dyDescent="0.2">
      <c r="C171" s="53"/>
      <c r="D171" s="145"/>
      <c r="E171" s="145"/>
      <c r="F171" s="145"/>
      <c r="G171" s="145"/>
      <c r="H171" s="145"/>
      <c r="I171" s="145"/>
      <c r="J171" s="145"/>
      <c r="K171" s="145"/>
    </row>
    <row r="172" spans="2:12" x14ac:dyDescent="0.2">
      <c r="C172" s="53"/>
      <c r="D172" s="145"/>
      <c r="E172" s="145"/>
      <c r="F172" s="145"/>
      <c r="G172" s="145"/>
      <c r="H172" s="145"/>
      <c r="I172" s="145"/>
      <c r="J172" s="145"/>
      <c r="K172" s="145"/>
    </row>
    <row r="173" spans="2:12" x14ac:dyDescent="0.2">
      <c r="C173" s="53"/>
      <c r="D173" s="145"/>
      <c r="E173" s="145"/>
      <c r="F173" s="145"/>
      <c r="G173" s="145"/>
      <c r="H173" s="145"/>
      <c r="I173" s="145"/>
      <c r="J173" s="145"/>
      <c r="K173" s="145"/>
    </row>
    <row r="174" spans="2:12" x14ac:dyDescent="0.2">
      <c r="C174" s="53"/>
      <c r="D174" s="145"/>
      <c r="E174" s="145"/>
      <c r="F174" s="145"/>
      <c r="G174" s="145"/>
      <c r="H174" s="145"/>
      <c r="I174" s="145"/>
      <c r="J174" s="145"/>
      <c r="K174" s="145"/>
    </row>
    <row r="175" spans="2:12" x14ac:dyDescent="0.2">
      <c r="C175" s="53"/>
      <c r="D175" s="145"/>
      <c r="E175" s="145"/>
      <c r="F175" s="145"/>
      <c r="G175" s="145"/>
      <c r="H175" s="145"/>
      <c r="I175" s="145"/>
      <c r="J175" s="145"/>
      <c r="K175" s="145"/>
    </row>
    <row r="176" spans="2:12" x14ac:dyDescent="0.2">
      <c r="C176" s="53"/>
      <c r="D176" s="145"/>
      <c r="E176" s="145"/>
      <c r="F176" s="145"/>
      <c r="G176" s="145"/>
      <c r="H176" s="145"/>
      <c r="I176" s="145"/>
      <c r="J176" s="145"/>
      <c r="K176" s="145"/>
    </row>
    <row r="177" spans="2:11" x14ac:dyDescent="0.2">
      <c r="D177" s="145"/>
      <c r="E177" s="145"/>
      <c r="F177" s="145"/>
      <c r="G177" s="145"/>
      <c r="H177" s="145"/>
      <c r="I177" s="145"/>
      <c r="J177" s="145"/>
      <c r="K177" s="145"/>
    </row>
    <row r="178" spans="2:11" x14ac:dyDescent="0.2">
      <c r="D178" s="145"/>
      <c r="E178" s="145"/>
      <c r="F178" s="145"/>
      <c r="G178" s="145"/>
      <c r="H178" s="145"/>
      <c r="I178" s="145"/>
      <c r="J178" s="145"/>
      <c r="K178" s="145"/>
    </row>
    <row r="179" spans="2:11" x14ac:dyDescent="0.2">
      <c r="D179" s="145"/>
      <c r="E179" s="145"/>
      <c r="F179" s="145"/>
      <c r="G179" s="145"/>
      <c r="H179" s="145"/>
      <c r="I179" s="145"/>
      <c r="J179" s="145"/>
      <c r="K179" s="145"/>
    </row>
    <row r="180" spans="2:11" x14ac:dyDescent="0.2">
      <c r="D180" s="145"/>
      <c r="E180" s="145"/>
      <c r="F180" s="145"/>
      <c r="G180" s="145"/>
      <c r="H180" s="145"/>
      <c r="I180" s="145"/>
      <c r="J180" s="145"/>
      <c r="K180" s="145"/>
    </row>
    <row r="181" spans="2:11" x14ac:dyDescent="0.2">
      <c r="D181" s="145"/>
      <c r="E181" s="145"/>
      <c r="F181" s="145"/>
      <c r="G181" s="145"/>
      <c r="H181" s="145"/>
      <c r="I181" s="145"/>
      <c r="J181" s="145"/>
      <c r="K181" s="145"/>
    </row>
    <row r="182" spans="2:11" x14ac:dyDescent="0.2">
      <c r="D182" s="145"/>
      <c r="E182" s="145"/>
      <c r="F182" s="145"/>
      <c r="G182" s="145"/>
      <c r="H182" s="145"/>
      <c r="I182" s="145"/>
      <c r="J182" s="145"/>
      <c r="K182" s="145"/>
    </row>
    <row r="183" spans="2:11" x14ac:dyDescent="0.2">
      <c r="D183" s="145"/>
      <c r="E183" s="145"/>
      <c r="F183" s="145"/>
      <c r="G183" s="145"/>
      <c r="H183" s="145"/>
      <c r="I183" s="145"/>
      <c r="J183" s="145"/>
      <c r="K183" s="145"/>
    </row>
    <row r="185" spans="2:11" ht="25.5" x14ac:dyDescent="0.2">
      <c r="B185" s="305">
        <v>7</v>
      </c>
      <c r="C185" s="152" t="s">
        <v>385</v>
      </c>
      <c r="D185" s="153" t="s">
        <v>378</v>
      </c>
      <c r="E185" s="153" t="s">
        <v>379</v>
      </c>
      <c r="F185" s="153" t="s">
        <v>380</v>
      </c>
      <c r="G185" s="153" t="s">
        <v>381</v>
      </c>
      <c r="H185" s="153" t="s">
        <v>382</v>
      </c>
      <c r="I185" s="153" t="s">
        <v>383</v>
      </c>
      <c r="J185" s="153" t="s">
        <v>384</v>
      </c>
      <c r="K185" s="153" t="s">
        <v>155</v>
      </c>
    </row>
    <row r="186" spans="2:11" x14ac:dyDescent="0.2">
      <c r="B186" s="305"/>
      <c r="C186" s="146" t="s">
        <v>440</v>
      </c>
      <c r="D186" s="306"/>
      <c r="E186" s="306"/>
      <c r="F186" s="306"/>
      <c r="G186" s="306"/>
      <c r="H186" s="306"/>
      <c r="I186" s="306"/>
      <c r="J186" s="306"/>
      <c r="K186" s="306"/>
    </row>
    <row r="187" spans="2:11" x14ac:dyDescent="0.2">
      <c r="B187" s="305"/>
      <c r="C187" s="147" t="s">
        <v>441</v>
      </c>
      <c r="D187" s="148">
        <v>428771.61</v>
      </c>
      <c r="E187" s="148">
        <v>450000</v>
      </c>
      <c r="F187" s="148">
        <v>450000</v>
      </c>
      <c r="G187" s="148">
        <v>450000</v>
      </c>
      <c r="H187" s="148">
        <v>450000</v>
      </c>
      <c r="I187" s="148">
        <v>450000</v>
      </c>
      <c r="J187" s="148">
        <v>450000</v>
      </c>
      <c r="K187" s="149">
        <f t="shared" ref="K187:K193" si="10">D187+E187+F187+G187+H187+I187+J187</f>
        <v>3128771.61</v>
      </c>
    </row>
    <row r="188" spans="2:11" x14ac:dyDescent="0.2">
      <c r="B188" s="305"/>
      <c r="C188" s="147" t="s">
        <v>442</v>
      </c>
      <c r="D188" s="148">
        <v>2881500</v>
      </c>
      <c r="E188" s="148">
        <v>2900000</v>
      </c>
      <c r="F188" s="148">
        <v>2900000</v>
      </c>
      <c r="G188" s="148">
        <v>2900000</v>
      </c>
      <c r="H188" s="148">
        <v>2900000</v>
      </c>
      <c r="I188" s="148">
        <v>2900000</v>
      </c>
      <c r="J188" s="148">
        <v>2900000</v>
      </c>
      <c r="K188" s="149">
        <f t="shared" si="10"/>
        <v>20281500</v>
      </c>
    </row>
    <row r="189" spans="2:11" x14ac:dyDescent="0.2">
      <c r="B189" s="305"/>
      <c r="C189" s="147" t="s">
        <v>443</v>
      </c>
      <c r="D189" s="148">
        <v>1402100</v>
      </c>
      <c r="E189" s="148">
        <v>1400000</v>
      </c>
      <c r="F189" s="148">
        <v>1400000</v>
      </c>
      <c r="G189" s="148">
        <v>1400000</v>
      </c>
      <c r="H189" s="148">
        <v>1400000</v>
      </c>
      <c r="I189" s="148">
        <v>1400000</v>
      </c>
      <c r="J189" s="148">
        <v>1400000</v>
      </c>
      <c r="K189" s="149">
        <f t="shared" si="10"/>
        <v>9802100</v>
      </c>
    </row>
    <row r="190" spans="2:11" x14ac:dyDescent="0.2">
      <c r="B190" s="305"/>
      <c r="C190" s="147" t="s">
        <v>444</v>
      </c>
      <c r="D190" s="148">
        <v>304433.44</v>
      </c>
      <c r="E190" s="148">
        <v>300000</v>
      </c>
      <c r="F190" s="148">
        <v>300000</v>
      </c>
      <c r="G190" s="148">
        <v>300000</v>
      </c>
      <c r="H190" s="148">
        <v>300000</v>
      </c>
      <c r="I190" s="148">
        <v>300000</v>
      </c>
      <c r="J190" s="148">
        <v>300000</v>
      </c>
      <c r="K190" s="149">
        <f t="shared" si="10"/>
        <v>2104433.44</v>
      </c>
    </row>
    <row r="191" spans="2:11" x14ac:dyDescent="0.2">
      <c r="B191" s="305"/>
      <c r="C191" s="147" t="s">
        <v>445</v>
      </c>
      <c r="D191" s="148">
        <v>6456200</v>
      </c>
      <c r="E191" s="148">
        <v>6500000</v>
      </c>
      <c r="F191" s="148">
        <v>6500000</v>
      </c>
      <c r="G191" s="148">
        <v>6500000</v>
      </c>
      <c r="H191" s="148">
        <v>6500000</v>
      </c>
      <c r="I191" s="148">
        <v>6500000</v>
      </c>
      <c r="J191" s="148">
        <v>6500000</v>
      </c>
      <c r="K191" s="149">
        <f t="shared" si="10"/>
        <v>45456200</v>
      </c>
    </row>
    <row r="192" spans="2:11" x14ac:dyDescent="0.2">
      <c r="B192" s="305"/>
      <c r="C192" s="147" t="s">
        <v>446</v>
      </c>
      <c r="D192" s="148">
        <v>1332500</v>
      </c>
      <c r="E192" s="148">
        <v>1500000</v>
      </c>
      <c r="F192" s="148">
        <v>1500000</v>
      </c>
      <c r="G192" s="148">
        <v>1500000</v>
      </c>
      <c r="H192" s="148">
        <v>1500000</v>
      </c>
      <c r="I192" s="148">
        <v>1500000</v>
      </c>
      <c r="J192" s="148">
        <v>1500000</v>
      </c>
      <c r="K192" s="149">
        <f t="shared" si="10"/>
        <v>10332500</v>
      </c>
    </row>
    <row r="193" spans="2:11" x14ac:dyDescent="0.2">
      <c r="B193" s="305"/>
      <c r="C193" s="147" t="s">
        <v>447</v>
      </c>
      <c r="D193" s="148">
        <v>1606876</v>
      </c>
      <c r="E193" s="148">
        <v>3300000</v>
      </c>
      <c r="F193" s="148">
        <v>3300000</v>
      </c>
      <c r="G193" s="148">
        <v>25000000</v>
      </c>
      <c r="H193" s="148">
        <v>25000000</v>
      </c>
      <c r="I193" s="148">
        <v>25000000</v>
      </c>
      <c r="J193" s="148">
        <v>25000000</v>
      </c>
      <c r="K193" s="149">
        <f t="shared" si="10"/>
        <v>108206876</v>
      </c>
    </row>
    <row r="194" spans="2:11" x14ac:dyDescent="0.2">
      <c r="B194" s="305"/>
      <c r="C194" s="150" t="s">
        <v>513</v>
      </c>
      <c r="D194" s="151">
        <f>D187+D188+D189+D190+D191+D192+D193</f>
        <v>14412381.050000001</v>
      </c>
      <c r="E194" s="151">
        <f t="shared" ref="E194:J194" si="11">E187+E188+E189+E190+E191+E192+E193</f>
        <v>16350000</v>
      </c>
      <c r="F194" s="151">
        <f t="shared" si="11"/>
        <v>16350000</v>
      </c>
      <c r="G194" s="151">
        <f t="shared" si="11"/>
        <v>38050000</v>
      </c>
      <c r="H194" s="151">
        <f t="shared" si="11"/>
        <v>38050000</v>
      </c>
      <c r="I194" s="151">
        <f t="shared" si="11"/>
        <v>38050000</v>
      </c>
      <c r="J194" s="151">
        <f t="shared" si="11"/>
        <v>38050000</v>
      </c>
      <c r="K194" s="151">
        <f>K187+K188+K189+K190+K191+K192+K193</f>
        <v>199312381.05000001</v>
      </c>
    </row>
    <row r="195" spans="2:11" x14ac:dyDescent="0.2">
      <c r="C195" s="53"/>
      <c r="D195" s="145"/>
      <c r="E195" s="145"/>
      <c r="F195" s="145"/>
      <c r="G195" s="145"/>
      <c r="H195" s="145"/>
      <c r="I195" s="145"/>
      <c r="J195" s="145"/>
      <c r="K195" s="145"/>
    </row>
    <row r="196" spans="2:11" x14ac:dyDescent="0.2">
      <c r="C196" s="53"/>
      <c r="D196" s="145"/>
      <c r="E196" s="145"/>
      <c r="F196" s="145"/>
      <c r="G196" s="145"/>
      <c r="H196" s="145"/>
      <c r="I196" s="145"/>
      <c r="J196" s="145"/>
      <c r="K196" s="145"/>
    </row>
    <row r="197" spans="2:11" x14ac:dyDescent="0.2">
      <c r="C197" s="53"/>
      <c r="D197" s="145"/>
      <c r="E197" s="145"/>
      <c r="F197" s="145"/>
      <c r="G197" s="145"/>
      <c r="H197" s="145"/>
      <c r="I197" s="145"/>
      <c r="J197" s="145"/>
      <c r="K197" s="145"/>
    </row>
    <row r="198" spans="2:11" x14ac:dyDescent="0.2">
      <c r="C198" s="53"/>
      <c r="D198" s="145"/>
      <c r="E198" s="145"/>
      <c r="F198" s="145"/>
      <c r="G198" s="145"/>
      <c r="H198" s="145"/>
      <c r="I198" s="145"/>
      <c r="J198" s="145"/>
      <c r="K198" s="145"/>
    </row>
    <row r="199" spans="2:11" x14ac:dyDescent="0.2">
      <c r="C199" s="53"/>
      <c r="D199" s="145"/>
      <c r="E199" s="145"/>
      <c r="F199" s="145"/>
      <c r="G199" s="145"/>
      <c r="H199" s="145"/>
      <c r="I199" s="145"/>
      <c r="J199" s="145"/>
      <c r="K199" s="145"/>
    </row>
    <row r="200" spans="2:11" x14ac:dyDescent="0.2">
      <c r="C200" s="53"/>
      <c r="D200" s="145"/>
      <c r="E200" s="145"/>
      <c r="F200" s="145"/>
      <c r="G200" s="145"/>
      <c r="H200" s="145"/>
      <c r="I200" s="145"/>
      <c r="J200" s="145"/>
      <c r="K200" s="145"/>
    </row>
    <row r="201" spans="2:11" x14ac:dyDescent="0.2">
      <c r="C201" s="53"/>
      <c r="D201" s="145"/>
      <c r="E201" s="145"/>
      <c r="F201" s="145"/>
      <c r="G201" s="145"/>
      <c r="H201" s="145"/>
      <c r="I201" s="145"/>
      <c r="J201" s="145"/>
      <c r="K201" s="145"/>
    </row>
    <row r="202" spans="2:11" x14ac:dyDescent="0.2">
      <c r="C202" s="53"/>
      <c r="D202" s="145"/>
      <c r="E202" s="145"/>
      <c r="F202" s="145"/>
      <c r="G202" s="145"/>
      <c r="H202" s="145"/>
      <c r="I202" s="145"/>
      <c r="J202" s="145"/>
      <c r="K202" s="145"/>
    </row>
    <row r="203" spans="2:11" x14ac:dyDescent="0.2">
      <c r="C203" s="53"/>
      <c r="D203" s="145"/>
      <c r="E203" s="145"/>
      <c r="F203" s="145"/>
      <c r="G203" s="145"/>
      <c r="H203" s="145"/>
      <c r="I203" s="145"/>
      <c r="J203" s="145"/>
      <c r="K203" s="145"/>
    </row>
    <row r="204" spans="2:11" x14ac:dyDescent="0.2">
      <c r="C204" s="53"/>
      <c r="D204" s="145"/>
      <c r="E204" s="145"/>
      <c r="F204" s="145"/>
      <c r="G204" s="145"/>
      <c r="H204" s="145"/>
      <c r="I204" s="145"/>
      <c r="J204" s="145"/>
      <c r="K204" s="145"/>
    </row>
    <row r="205" spans="2:11" x14ac:dyDescent="0.2">
      <c r="C205" s="53"/>
      <c r="D205" s="145"/>
      <c r="E205" s="145"/>
      <c r="F205" s="145"/>
      <c r="G205" s="145"/>
      <c r="H205" s="145"/>
      <c r="I205" s="145"/>
      <c r="J205" s="145"/>
      <c r="K205" s="145"/>
    </row>
    <row r="206" spans="2:11" x14ac:dyDescent="0.2">
      <c r="C206" s="53"/>
      <c r="D206" s="145"/>
      <c r="E206" s="145"/>
      <c r="F206" s="145"/>
      <c r="G206" s="145"/>
      <c r="H206" s="145"/>
      <c r="I206" s="145"/>
      <c r="J206" s="145"/>
      <c r="K206" s="145"/>
    </row>
    <row r="207" spans="2:11" x14ac:dyDescent="0.2">
      <c r="C207" s="53"/>
      <c r="D207" s="145"/>
      <c r="E207" s="145"/>
      <c r="F207" s="145"/>
      <c r="G207" s="145"/>
      <c r="H207" s="145"/>
      <c r="I207" s="145"/>
      <c r="J207" s="145"/>
      <c r="K207" s="145"/>
    </row>
    <row r="208" spans="2:11" x14ac:dyDescent="0.2">
      <c r="C208" s="53"/>
      <c r="D208" s="145"/>
      <c r="E208" s="145"/>
      <c r="F208" s="145"/>
      <c r="G208" s="145"/>
      <c r="H208" s="145"/>
      <c r="I208" s="145"/>
      <c r="J208" s="145"/>
      <c r="K208" s="145"/>
    </row>
    <row r="209" spans="2:11" x14ac:dyDescent="0.2">
      <c r="C209" s="53"/>
      <c r="D209" s="145"/>
      <c r="E209" s="145"/>
      <c r="F209" s="145"/>
      <c r="G209" s="145"/>
      <c r="H209" s="145"/>
      <c r="I209" s="145"/>
      <c r="J209" s="145"/>
      <c r="K209" s="145"/>
    </row>
    <row r="210" spans="2:11" x14ac:dyDescent="0.2">
      <c r="C210" s="53"/>
      <c r="D210" s="145"/>
      <c r="E210" s="145"/>
      <c r="F210" s="145"/>
      <c r="G210" s="145"/>
      <c r="H210" s="145"/>
      <c r="I210" s="145"/>
      <c r="J210" s="145"/>
      <c r="K210" s="145"/>
    </row>
    <row r="211" spans="2:11" x14ac:dyDescent="0.2">
      <c r="C211" s="53"/>
      <c r="D211" s="145"/>
      <c r="E211" s="145"/>
      <c r="F211" s="145"/>
      <c r="G211" s="145"/>
      <c r="H211" s="145"/>
      <c r="I211" s="145"/>
      <c r="J211" s="145"/>
      <c r="K211" s="145"/>
    </row>
    <row r="212" spans="2:11" x14ac:dyDescent="0.2">
      <c r="C212" s="53"/>
      <c r="D212" s="145"/>
      <c r="E212" s="145"/>
      <c r="F212" s="145"/>
      <c r="G212" s="145"/>
      <c r="H212" s="145"/>
      <c r="I212" s="145"/>
      <c r="J212" s="145"/>
      <c r="K212" s="145"/>
    </row>
    <row r="213" spans="2:11" x14ac:dyDescent="0.2">
      <c r="C213" s="53"/>
      <c r="D213" s="145"/>
      <c r="E213" s="145"/>
      <c r="F213" s="145"/>
      <c r="G213" s="145"/>
      <c r="H213" s="145"/>
      <c r="I213" s="145"/>
      <c r="J213" s="145"/>
      <c r="K213" s="145"/>
    </row>
    <row r="214" spans="2:11" x14ac:dyDescent="0.2">
      <c r="C214" s="53"/>
      <c r="D214" s="145"/>
      <c r="E214" s="145"/>
      <c r="F214" s="145"/>
      <c r="G214" s="145"/>
      <c r="H214" s="145"/>
      <c r="I214" s="145"/>
      <c r="J214" s="145"/>
      <c r="K214" s="145"/>
    </row>
    <row r="215" spans="2:11" x14ac:dyDescent="0.2">
      <c r="C215" s="53"/>
      <c r="D215" s="145"/>
      <c r="E215" s="145"/>
      <c r="F215" s="145"/>
      <c r="G215" s="145"/>
      <c r="H215" s="145"/>
      <c r="I215" s="145"/>
      <c r="J215" s="145"/>
      <c r="K215" s="145"/>
    </row>
    <row r="216" spans="2:11" x14ac:dyDescent="0.2">
      <c r="C216" s="53"/>
      <c r="D216" s="145"/>
      <c r="E216" s="145"/>
      <c r="F216" s="145"/>
      <c r="G216" s="145"/>
      <c r="H216" s="145"/>
      <c r="I216" s="145"/>
      <c r="J216" s="145"/>
      <c r="K216" s="145"/>
    </row>
    <row r="217" spans="2:11" x14ac:dyDescent="0.2">
      <c r="C217" s="53"/>
      <c r="D217" s="145"/>
      <c r="E217" s="145"/>
      <c r="F217" s="145"/>
      <c r="G217" s="145"/>
      <c r="H217" s="145"/>
      <c r="I217" s="145"/>
      <c r="J217" s="145"/>
      <c r="K217" s="145"/>
    </row>
    <row r="218" spans="2:11" x14ac:dyDescent="0.2">
      <c r="C218" s="53"/>
      <c r="D218" s="145"/>
      <c r="E218" s="145"/>
      <c r="F218" s="145"/>
      <c r="G218" s="145"/>
      <c r="H218" s="145"/>
      <c r="I218" s="145"/>
      <c r="J218" s="145"/>
      <c r="K218" s="145"/>
    </row>
    <row r="219" spans="2:11" x14ac:dyDescent="0.2">
      <c r="C219" s="53"/>
      <c r="D219" s="145"/>
      <c r="E219" s="145"/>
      <c r="F219" s="145"/>
      <c r="G219" s="145"/>
      <c r="H219" s="145"/>
      <c r="I219" s="145"/>
      <c r="J219" s="145"/>
      <c r="K219" s="145"/>
    </row>
    <row r="220" spans="2:11" x14ac:dyDescent="0.2">
      <c r="C220" s="53"/>
      <c r="D220" s="145"/>
      <c r="E220" s="145"/>
      <c r="F220" s="145"/>
      <c r="G220" s="145"/>
      <c r="H220" s="145"/>
      <c r="I220" s="145"/>
      <c r="J220" s="145"/>
      <c r="K220" s="145"/>
    </row>
    <row r="221" spans="2:11" x14ac:dyDescent="0.2">
      <c r="C221" s="53"/>
      <c r="D221" s="145"/>
      <c r="E221" s="145"/>
      <c r="F221" s="145"/>
      <c r="G221" s="145"/>
      <c r="H221" s="145"/>
      <c r="I221" s="145"/>
      <c r="J221" s="145"/>
      <c r="K221" s="145"/>
    </row>
    <row r="222" spans="2:11" ht="25.5" x14ac:dyDescent="0.2">
      <c r="B222" s="305">
        <v>8</v>
      </c>
      <c r="C222" s="152" t="s">
        <v>385</v>
      </c>
      <c r="D222" s="153" t="s">
        <v>378</v>
      </c>
      <c r="E222" s="153" t="s">
        <v>379</v>
      </c>
      <c r="F222" s="153" t="s">
        <v>380</v>
      </c>
      <c r="G222" s="153" t="s">
        <v>381</v>
      </c>
      <c r="H222" s="153" t="s">
        <v>382</v>
      </c>
      <c r="I222" s="153" t="s">
        <v>383</v>
      </c>
      <c r="J222" s="153" t="s">
        <v>384</v>
      </c>
      <c r="K222" s="153" t="s">
        <v>155</v>
      </c>
    </row>
    <row r="223" spans="2:11" x14ac:dyDescent="0.2">
      <c r="B223" s="305"/>
      <c r="C223" s="146" t="s">
        <v>478</v>
      </c>
      <c r="D223" s="306"/>
      <c r="E223" s="306"/>
      <c r="F223" s="306"/>
      <c r="G223" s="306"/>
      <c r="H223" s="306"/>
      <c r="I223" s="306"/>
      <c r="J223" s="306"/>
      <c r="K223" s="306"/>
    </row>
    <row r="224" spans="2:11" x14ac:dyDescent="0.2">
      <c r="B224" s="305"/>
      <c r="C224" s="160" t="s">
        <v>485</v>
      </c>
      <c r="D224" s="161">
        <v>2507375</v>
      </c>
      <c r="E224" s="161">
        <v>0</v>
      </c>
      <c r="F224" s="161">
        <v>20000000</v>
      </c>
      <c r="G224" s="161">
        <v>20000000</v>
      </c>
      <c r="H224" s="161">
        <v>20000000</v>
      </c>
      <c r="I224" s="161">
        <v>0</v>
      </c>
      <c r="J224" s="161">
        <v>0</v>
      </c>
      <c r="K224" s="162">
        <f t="shared" ref="K224" si="12">D224+E224+F224+G224+H224+I224+J224</f>
        <v>62507375</v>
      </c>
    </row>
    <row r="225" spans="2:11" x14ac:dyDescent="0.2">
      <c r="B225" s="305"/>
      <c r="C225" s="150" t="s">
        <v>513</v>
      </c>
      <c r="D225" s="151">
        <f>D224</f>
        <v>2507375</v>
      </c>
      <c r="E225" s="151">
        <f t="shared" ref="E225:K225" si="13">E224</f>
        <v>0</v>
      </c>
      <c r="F225" s="151">
        <f t="shared" si="13"/>
        <v>20000000</v>
      </c>
      <c r="G225" s="151">
        <f t="shared" si="13"/>
        <v>20000000</v>
      </c>
      <c r="H225" s="151">
        <f t="shared" si="13"/>
        <v>20000000</v>
      </c>
      <c r="I225" s="151">
        <f t="shared" si="13"/>
        <v>0</v>
      </c>
      <c r="J225" s="151">
        <f t="shared" si="13"/>
        <v>0</v>
      </c>
      <c r="K225" s="151">
        <f t="shared" si="13"/>
        <v>62507375</v>
      </c>
    </row>
    <row r="226" spans="2:11" x14ac:dyDescent="0.2">
      <c r="B226" s="144"/>
      <c r="C226" s="53"/>
      <c r="D226" s="145"/>
      <c r="E226" s="145"/>
      <c r="F226" s="145"/>
      <c r="G226" s="145"/>
      <c r="H226" s="145"/>
      <c r="I226" s="145"/>
      <c r="J226" s="145"/>
      <c r="K226" s="145"/>
    </row>
    <row r="227" spans="2:11" x14ac:dyDescent="0.2">
      <c r="B227" s="144"/>
      <c r="C227" s="53"/>
      <c r="D227" s="145"/>
      <c r="E227" s="145"/>
      <c r="F227" s="145"/>
      <c r="G227" s="145"/>
      <c r="H227" s="145"/>
      <c r="I227" s="145"/>
      <c r="J227" s="145"/>
      <c r="K227" s="145"/>
    </row>
    <row r="228" spans="2:11" x14ac:dyDescent="0.2">
      <c r="B228" s="144"/>
      <c r="C228" s="53"/>
      <c r="D228" s="145"/>
      <c r="E228" s="145"/>
      <c r="F228" s="145"/>
      <c r="G228" s="145"/>
      <c r="H228" s="145"/>
      <c r="I228" s="145"/>
      <c r="J228" s="145"/>
      <c r="K228" s="145"/>
    </row>
    <row r="229" spans="2:11" x14ac:dyDescent="0.2">
      <c r="B229" s="144"/>
      <c r="C229" s="53"/>
      <c r="D229" s="145"/>
      <c r="E229" s="145"/>
      <c r="F229" s="145"/>
      <c r="G229" s="145"/>
      <c r="H229" s="145"/>
      <c r="I229" s="145"/>
      <c r="J229" s="145"/>
      <c r="K229" s="145"/>
    </row>
    <row r="230" spans="2:11" x14ac:dyDescent="0.2">
      <c r="B230" s="144"/>
      <c r="C230" s="53"/>
      <c r="D230" s="145"/>
      <c r="E230" s="145"/>
      <c r="F230" s="145"/>
      <c r="G230" s="145"/>
      <c r="H230" s="145"/>
      <c r="I230" s="145"/>
      <c r="J230" s="145"/>
      <c r="K230" s="145"/>
    </row>
    <row r="231" spans="2:11" x14ac:dyDescent="0.2">
      <c r="B231" s="144"/>
      <c r="C231" s="53"/>
      <c r="D231" s="145"/>
      <c r="E231" s="145"/>
      <c r="F231" s="145"/>
      <c r="G231" s="145"/>
      <c r="H231" s="145"/>
      <c r="I231" s="145"/>
      <c r="J231" s="145"/>
      <c r="K231" s="145"/>
    </row>
    <row r="232" spans="2:11" x14ac:dyDescent="0.2">
      <c r="B232" s="144"/>
      <c r="C232" s="53"/>
      <c r="D232" s="145"/>
      <c r="E232" s="145"/>
      <c r="F232" s="145"/>
      <c r="G232" s="145"/>
      <c r="H232" s="145"/>
      <c r="I232" s="145"/>
      <c r="J232" s="145"/>
      <c r="K232" s="145"/>
    </row>
    <row r="233" spans="2:11" x14ac:dyDescent="0.2">
      <c r="B233" s="144"/>
      <c r="C233" s="53"/>
      <c r="D233" s="145"/>
      <c r="E233" s="145"/>
      <c r="F233" s="145"/>
      <c r="G233" s="145"/>
      <c r="H233" s="145"/>
      <c r="I233" s="145"/>
      <c r="J233" s="145"/>
      <c r="K233" s="145"/>
    </row>
    <row r="234" spans="2:11" x14ac:dyDescent="0.2">
      <c r="B234" s="144"/>
      <c r="C234" s="53"/>
      <c r="D234" s="145"/>
      <c r="E234" s="145"/>
      <c r="F234" s="145"/>
      <c r="G234" s="145"/>
      <c r="H234" s="145"/>
      <c r="I234" s="145"/>
      <c r="J234" s="145"/>
      <c r="K234" s="145"/>
    </row>
    <row r="235" spans="2:11" x14ac:dyDescent="0.2">
      <c r="B235" s="144"/>
      <c r="C235" s="53"/>
      <c r="D235" s="145"/>
      <c r="E235" s="145"/>
      <c r="F235" s="145"/>
      <c r="G235" s="145"/>
      <c r="H235" s="145"/>
      <c r="I235" s="145"/>
      <c r="J235" s="145"/>
      <c r="K235" s="145"/>
    </row>
    <row r="236" spans="2:11" x14ac:dyDescent="0.2">
      <c r="B236" s="144"/>
      <c r="C236" s="53"/>
      <c r="D236" s="145"/>
      <c r="E236" s="145"/>
      <c r="F236" s="145"/>
      <c r="G236" s="145"/>
      <c r="H236" s="145"/>
      <c r="I236" s="145"/>
      <c r="J236" s="145"/>
      <c r="K236" s="145"/>
    </row>
    <row r="237" spans="2:11" x14ac:dyDescent="0.2">
      <c r="B237" s="144"/>
      <c r="C237" s="53"/>
      <c r="D237" s="145"/>
      <c r="E237" s="145"/>
      <c r="F237" s="145"/>
      <c r="G237" s="145"/>
      <c r="H237" s="145"/>
      <c r="I237" s="145"/>
      <c r="J237" s="145"/>
      <c r="K237" s="145"/>
    </row>
    <row r="238" spans="2:11" x14ac:dyDescent="0.2">
      <c r="B238" s="144"/>
      <c r="C238" s="53"/>
      <c r="D238" s="145"/>
      <c r="E238" s="145"/>
      <c r="F238" s="145"/>
      <c r="G238" s="145"/>
      <c r="H238" s="145"/>
      <c r="I238" s="145"/>
      <c r="J238" s="145"/>
      <c r="K238" s="145"/>
    </row>
    <row r="239" spans="2:11" x14ac:dyDescent="0.2">
      <c r="B239" s="144"/>
      <c r="C239" s="53"/>
      <c r="D239" s="145"/>
      <c r="E239" s="145"/>
      <c r="F239" s="145"/>
      <c r="G239" s="145"/>
      <c r="H239" s="145"/>
      <c r="I239" s="145"/>
      <c r="J239" s="145"/>
      <c r="K239" s="145"/>
    </row>
    <row r="240" spans="2:11" x14ac:dyDescent="0.2">
      <c r="B240" s="144"/>
      <c r="C240" s="53"/>
      <c r="D240" s="145"/>
      <c r="E240" s="145"/>
      <c r="F240" s="145"/>
      <c r="G240" s="145"/>
      <c r="H240" s="145"/>
      <c r="I240" s="145"/>
      <c r="J240" s="145"/>
      <c r="K240" s="145"/>
    </row>
    <row r="241" spans="2:11" x14ac:dyDescent="0.2">
      <c r="B241" s="144"/>
      <c r="C241" s="53"/>
      <c r="D241" s="145"/>
      <c r="E241" s="145"/>
      <c r="F241" s="145"/>
      <c r="G241" s="145"/>
      <c r="H241" s="145"/>
      <c r="I241" s="145"/>
      <c r="J241" s="145"/>
      <c r="K241" s="145"/>
    </row>
    <row r="242" spans="2:11" x14ac:dyDescent="0.2">
      <c r="B242" s="144"/>
      <c r="C242" s="53"/>
      <c r="D242" s="145"/>
      <c r="E242" s="145"/>
      <c r="F242" s="145"/>
      <c r="G242" s="145"/>
      <c r="H242" s="145"/>
      <c r="I242" s="145"/>
      <c r="J242" s="145"/>
      <c r="K242" s="145"/>
    </row>
    <row r="243" spans="2:11" x14ac:dyDescent="0.2">
      <c r="B243" s="144"/>
      <c r="C243" s="53"/>
      <c r="D243" s="145"/>
      <c r="E243" s="145"/>
      <c r="F243" s="145"/>
      <c r="G243" s="145"/>
      <c r="H243" s="145"/>
      <c r="I243" s="145"/>
      <c r="J243" s="145"/>
      <c r="K243" s="145"/>
    </row>
    <row r="244" spans="2:11" x14ac:dyDescent="0.2">
      <c r="B244" s="144"/>
      <c r="C244" s="53"/>
      <c r="D244" s="145"/>
      <c r="E244" s="145"/>
      <c r="F244" s="145"/>
      <c r="G244" s="145"/>
      <c r="H244" s="145"/>
      <c r="I244" s="145"/>
      <c r="J244" s="145"/>
      <c r="K244" s="145"/>
    </row>
    <row r="245" spans="2:11" x14ac:dyDescent="0.2">
      <c r="B245" s="144"/>
      <c r="C245" s="53"/>
      <c r="D245" s="145"/>
      <c r="E245" s="145"/>
      <c r="F245" s="145"/>
      <c r="G245" s="145"/>
      <c r="H245" s="145"/>
      <c r="I245" s="145"/>
      <c r="J245" s="145"/>
      <c r="K245" s="145"/>
    </row>
    <row r="246" spans="2:11" x14ac:dyDescent="0.2">
      <c r="B246" s="144"/>
      <c r="C246" s="53"/>
      <c r="D246" s="145"/>
      <c r="E246" s="145"/>
      <c r="F246" s="145"/>
      <c r="G246" s="145"/>
      <c r="H246" s="145"/>
      <c r="I246" s="145"/>
      <c r="J246" s="145"/>
      <c r="K246" s="145"/>
    </row>
    <row r="247" spans="2:11" x14ac:dyDescent="0.2">
      <c r="B247" s="144"/>
      <c r="C247" s="53"/>
      <c r="D247" s="145"/>
      <c r="E247" s="145"/>
      <c r="F247" s="145"/>
      <c r="G247" s="145"/>
      <c r="H247" s="145"/>
      <c r="I247" s="145"/>
      <c r="J247" s="145"/>
      <c r="K247" s="145"/>
    </row>
    <row r="248" spans="2:11" x14ac:dyDescent="0.2">
      <c r="B248" s="144"/>
      <c r="C248" s="53"/>
      <c r="D248" s="145"/>
      <c r="E248" s="145"/>
      <c r="F248" s="145"/>
      <c r="G248" s="145"/>
      <c r="H248" s="145"/>
      <c r="I248" s="145"/>
      <c r="J248" s="145"/>
      <c r="K248" s="145"/>
    </row>
    <row r="249" spans="2:11" x14ac:dyDescent="0.2">
      <c r="B249" s="144"/>
      <c r="C249" s="53"/>
      <c r="D249" s="145"/>
      <c r="E249" s="145"/>
      <c r="F249" s="145"/>
      <c r="G249" s="145"/>
      <c r="H249" s="145"/>
      <c r="I249" s="145"/>
      <c r="J249" s="145"/>
      <c r="K249" s="145"/>
    </row>
    <row r="250" spans="2:11" x14ac:dyDescent="0.2">
      <c r="B250" s="144"/>
      <c r="C250" s="53"/>
      <c r="D250" s="145"/>
      <c r="E250" s="145"/>
      <c r="F250" s="145"/>
      <c r="G250" s="145"/>
      <c r="H250" s="145"/>
      <c r="I250" s="145"/>
      <c r="J250" s="145"/>
      <c r="K250" s="145"/>
    </row>
    <row r="251" spans="2:11" x14ac:dyDescent="0.2">
      <c r="B251" s="144"/>
      <c r="C251" s="53"/>
      <c r="D251" s="145"/>
      <c r="E251" s="145"/>
      <c r="F251" s="145"/>
      <c r="G251" s="145"/>
      <c r="H251" s="145"/>
      <c r="I251" s="145"/>
      <c r="J251" s="145"/>
      <c r="K251" s="145"/>
    </row>
    <row r="252" spans="2:11" x14ac:dyDescent="0.2">
      <c r="B252" s="144"/>
      <c r="C252" s="53"/>
      <c r="D252" s="145"/>
      <c r="E252" s="145"/>
      <c r="F252" s="145"/>
      <c r="G252" s="145"/>
      <c r="H252" s="145"/>
      <c r="I252" s="145"/>
      <c r="J252" s="145"/>
      <c r="K252" s="145"/>
    </row>
    <row r="253" spans="2:11" x14ac:dyDescent="0.2">
      <c r="B253" s="144"/>
      <c r="C253" s="53"/>
      <c r="D253" s="145"/>
      <c r="E253" s="145"/>
      <c r="F253" s="145"/>
      <c r="G253" s="145"/>
      <c r="H253" s="145"/>
      <c r="I253" s="145"/>
      <c r="J253" s="145"/>
      <c r="K253" s="145"/>
    </row>
    <row r="254" spans="2:11" x14ac:dyDescent="0.2">
      <c r="B254" s="144"/>
      <c r="C254" s="53"/>
      <c r="D254" s="145"/>
      <c r="E254" s="145"/>
      <c r="F254" s="145"/>
      <c r="G254" s="145"/>
      <c r="H254" s="145"/>
      <c r="I254" s="145"/>
      <c r="J254" s="145"/>
      <c r="K254" s="145"/>
    </row>
    <row r="255" spans="2:11" x14ac:dyDescent="0.2">
      <c r="C255" s="53"/>
      <c r="D255" s="145" t="s">
        <v>511</v>
      </c>
      <c r="E255" s="145"/>
      <c r="F255" s="145"/>
      <c r="G255" s="145"/>
      <c r="H255" s="145"/>
      <c r="I255" s="145"/>
      <c r="J255" s="145"/>
      <c r="K255" s="145"/>
    </row>
    <row r="256" spans="2:11" x14ac:dyDescent="0.2">
      <c r="C256" s="53"/>
      <c r="D256" s="145"/>
      <c r="E256" s="145"/>
      <c r="F256" s="145"/>
      <c r="G256" s="145"/>
      <c r="H256" s="145"/>
      <c r="I256" s="145"/>
      <c r="J256" s="145"/>
      <c r="K256" s="145"/>
    </row>
    <row r="257" spans="2:11" x14ac:dyDescent="0.2">
      <c r="C257" s="53"/>
      <c r="D257" s="145"/>
      <c r="E257" s="145"/>
      <c r="F257" s="145"/>
      <c r="G257" s="145"/>
      <c r="H257" s="145"/>
      <c r="I257" s="145"/>
      <c r="J257" s="145"/>
      <c r="K257" s="145"/>
    </row>
    <row r="258" spans="2:11" ht="25.5" x14ac:dyDescent="0.2">
      <c r="B258" s="305">
        <v>9</v>
      </c>
      <c r="C258" s="152" t="s">
        <v>385</v>
      </c>
      <c r="D258" s="153" t="s">
        <v>378</v>
      </c>
      <c r="E258" s="153" t="s">
        <v>379</v>
      </c>
      <c r="F258" s="153" t="s">
        <v>380</v>
      </c>
      <c r="G258" s="153" t="s">
        <v>381</v>
      </c>
      <c r="H258" s="153" t="s">
        <v>382</v>
      </c>
      <c r="I258" s="153" t="s">
        <v>383</v>
      </c>
      <c r="J258" s="153" t="s">
        <v>384</v>
      </c>
      <c r="K258" s="153" t="s">
        <v>155</v>
      </c>
    </row>
    <row r="259" spans="2:11" x14ac:dyDescent="0.2">
      <c r="B259" s="305"/>
      <c r="C259" s="146" t="s">
        <v>478</v>
      </c>
      <c r="D259" s="306"/>
      <c r="E259" s="306"/>
      <c r="F259" s="306"/>
      <c r="G259" s="306"/>
      <c r="H259" s="306"/>
      <c r="I259" s="306"/>
      <c r="J259" s="306"/>
      <c r="K259" s="306"/>
    </row>
    <row r="260" spans="2:11" x14ac:dyDescent="0.2">
      <c r="B260" s="305"/>
      <c r="C260" s="147" t="s">
        <v>512</v>
      </c>
      <c r="D260" s="148">
        <v>90000</v>
      </c>
      <c r="E260" s="154">
        <v>1350000</v>
      </c>
      <c r="F260" s="154">
        <v>360000</v>
      </c>
      <c r="G260" s="154">
        <v>10000000</v>
      </c>
      <c r="H260" s="154">
        <v>20000000</v>
      </c>
      <c r="I260" s="154">
        <v>20000000</v>
      </c>
      <c r="J260" s="154">
        <v>10000000</v>
      </c>
      <c r="K260" s="149">
        <f t="shared" ref="K260:K270" si="14">D260+E260+F260+G260+H260+I260+J260</f>
        <v>61800000</v>
      </c>
    </row>
    <row r="261" spans="2:11" x14ac:dyDescent="0.2">
      <c r="B261" s="305"/>
      <c r="C261" s="146" t="s">
        <v>486</v>
      </c>
      <c r="D261" s="306"/>
      <c r="E261" s="306"/>
      <c r="F261" s="306"/>
      <c r="G261" s="306"/>
      <c r="H261" s="306"/>
      <c r="I261" s="306"/>
      <c r="J261" s="306"/>
      <c r="K261" s="306"/>
    </row>
    <row r="262" spans="2:11" x14ac:dyDescent="0.2">
      <c r="B262" s="305"/>
      <c r="C262" s="147" t="s">
        <v>492</v>
      </c>
      <c r="D262" s="148">
        <v>60000</v>
      </c>
      <c r="E262" s="148">
        <v>60000</v>
      </c>
      <c r="F262" s="148">
        <v>60000</v>
      </c>
      <c r="G262" s="148">
        <v>60000</v>
      </c>
      <c r="H262" s="148">
        <v>60000</v>
      </c>
      <c r="I262" s="148">
        <v>60000</v>
      </c>
      <c r="J262" s="148">
        <v>60000</v>
      </c>
      <c r="K262" s="149">
        <f t="shared" si="14"/>
        <v>420000</v>
      </c>
    </row>
    <row r="263" spans="2:11" x14ac:dyDescent="0.2">
      <c r="B263" s="305"/>
      <c r="C263" s="146" t="s">
        <v>491</v>
      </c>
      <c r="D263" s="306"/>
      <c r="E263" s="306"/>
      <c r="F263" s="306"/>
      <c r="G263" s="306"/>
      <c r="H263" s="306"/>
      <c r="I263" s="306"/>
      <c r="J263" s="306"/>
      <c r="K263" s="306"/>
    </row>
    <row r="264" spans="2:11" x14ac:dyDescent="0.2">
      <c r="B264" s="305"/>
      <c r="C264" s="147" t="s">
        <v>389</v>
      </c>
      <c r="D264" s="148">
        <v>1000000</v>
      </c>
      <c r="E264" s="148">
        <v>1000000</v>
      </c>
      <c r="F264" s="148">
        <v>1000000</v>
      </c>
      <c r="G264" s="148">
        <v>1000000</v>
      </c>
      <c r="H264" s="148">
        <v>1000000</v>
      </c>
      <c r="I264" s="148">
        <v>1000000</v>
      </c>
      <c r="J264" s="148">
        <v>1000000</v>
      </c>
      <c r="K264" s="149">
        <f t="shared" si="14"/>
        <v>7000000</v>
      </c>
    </row>
    <row r="265" spans="2:11" x14ac:dyDescent="0.2">
      <c r="B265" s="305"/>
      <c r="C265" s="147" t="s">
        <v>390</v>
      </c>
      <c r="D265" s="148">
        <v>706528</v>
      </c>
      <c r="E265" s="148">
        <v>700000</v>
      </c>
      <c r="F265" s="148">
        <v>700000</v>
      </c>
      <c r="G265" s="148">
        <v>700000</v>
      </c>
      <c r="H265" s="148">
        <v>700000</v>
      </c>
      <c r="I265" s="148">
        <v>700000</v>
      </c>
      <c r="J265" s="148">
        <v>700000</v>
      </c>
      <c r="K265" s="149">
        <f t="shared" si="14"/>
        <v>4906528</v>
      </c>
    </row>
    <row r="266" spans="2:11" x14ac:dyDescent="0.2">
      <c r="B266" s="305"/>
      <c r="C266" s="147" t="s">
        <v>494</v>
      </c>
      <c r="D266" s="148">
        <v>2895000</v>
      </c>
      <c r="E266" s="148">
        <v>3000000</v>
      </c>
      <c r="F266" s="148">
        <v>3000000</v>
      </c>
      <c r="G266" s="148">
        <v>3000000</v>
      </c>
      <c r="H266" s="148">
        <v>3000000</v>
      </c>
      <c r="I266" s="148">
        <v>3000000</v>
      </c>
      <c r="J266" s="148">
        <v>3000000</v>
      </c>
      <c r="K266" s="149">
        <f t="shared" si="14"/>
        <v>20895000</v>
      </c>
    </row>
    <row r="267" spans="2:11" x14ac:dyDescent="0.2">
      <c r="B267" s="305"/>
      <c r="C267" s="147" t="s">
        <v>495</v>
      </c>
      <c r="D267" s="148">
        <v>440000</v>
      </c>
      <c r="E267" s="148">
        <v>440000</v>
      </c>
      <c r="F267" s="148">
        <v>440000</v>
      </c>
      <c r="G267" s="148">
        <v>440000</v>
      </c>
      <c r="H267" s="148">
        <v>440000</v>
      </c>
      <c r="I267" s="148">
        <v>440000</v>
      </c>
      <c r="J267" s="148">
        <v>440000</v>
      </c>
      <c r="K267" s="149">
        <f t="shared" si="14"/>
        <v>3080000</v>
      </c>
    </row>
    <row r="268" spans="2:11" x14ac:dyDescent="0.2">
      <c r="B268" s="305"/>
      <c r="C268" s="147" t="s">
        <v>521</v>
      </c>
      <c r="D268" s="148">
        <v>25000</v>
      </c>
      <c r="E268" s="148">
        <v>25000</v>
      </c>
      <c r="F268" s="148">
        <v>25000</v>
      </c>
      <c r="G268" s="148">
        <v>25000</v>
      </c>
      <c r="H268" s="148">
        <v>25000</v>
      </c>
      <c r="I268" s="148">
        <v>25000</v>
      </c>
      <c r="J268" s="148">
        <v>25000</v>
      </c>
      <c r="K268" s="149">
        <f t="shared" si="14"/>
        <v>175000</v>
      </c>
    </row>
    <row r="269" spans="2:11" x14ac:dyDescent="0.2">
      <c r="B269" s="305"/>
      <c r="C269" s="147" t="s">
        <v>496</v>
      </c>
      <c r="D269" s="148">
        <v>160000</v>
      </c>
      <c r="E269" s="148">
        <v>160000</v>
      </c>
      <c r="F269" s="148">
        <v>160000</v>
      </c>
      <c r="G269" s="148">
        <v>160000</v>
      </c>
      <c r="H269" s="148">
        <v>160000</v>
      </c>
      <c r="I269" s="148">
        <v>160000</v>
      </c>
      <c r="J269" s="148">
        <v>160000</v>
      </c>
      <c r="K269" s="149">
        <f t="shared" si="14"/>
        <v>1120000</v>
      </c>
    </row>
    <row r="270" spans="2:11" x14ac:dyDescent="0.2">
      <c r="B270" s="305"/>
      <c r="C270" s="157" t="s">
        <v>497</v>
      </c>
      <c r="D270" s="158">
        <v>35000000</v>
      </c>
      <c r="E270" s="158">
        <v>10000000</v>
      </c>
      <c r="F270" s="158">
        <v>10000000</v>
      </c>
      <c r="G270" s="158">
        <v>10000000</v>
      </c>
      <c r="H270" s="158">
        <v>10000000</v>
      </c>
      <c r="I270" s="158">
        <v>10000000</v>
      </c>
      <c r="J270" s="158">
        <v>10000000</v>
      </c>
      <c r="K270" s="159">
        <f t="shared" si="14"/>
        <v>95000000</v>
      </c>
    </row>
    <row r="271" spans="2:11" x14ac:dyDescent="0.2">
      <c r="B271" s="305"/>
      <c r="C271" s="150" t="s">
        <v>513</v>
      </c>
      <c r="D271" s="151">
        <f>D260+D262+D264+D265+D266+D267+D268+D269+D270</f>
        <v>40376528</v>
      </c>
      <c r="E271" s="151">
        <f t="shared" ref="E271:K271" si="15">E260+E262+E264+E265+E266+E267+E268+E269+E270</f>
        <v>16735000</v>
      </c>
      <c r="F271" s="151">
        <f t="shared" si="15"/>
        <v>15745000</v>
      </c>
      <c r="G271" s="151">
        <f t="shared" si="15"/>
        <v>25385000</v>
      </c>
      <c r="H271" s="151">
        <f t="shared" si="15"/>
        <v>35385000</v>
      </c>
      <c r="I271" s="151">
        <f t="shared" si="15"/>
        <v>35385000</v>
      </c>
      <c r="J271" s="151">
        <f t="shared" si="15"/>
        <v>25385000</v>
      </c>
      <c r="K271" s="151">
        <f t="shared" si="15"/>
        <v>194396528</v>
      </c>
    </row>
    <row r="272" spans="2:11" x14ac:dyDescent="0.2">
      <c r="D272" s="145"/>
      <c r="E272" s="145"/>
      <c r="F272" s="145"/>
      <c r="G272" s="145"/>
      <c r="H272" s="145"/>
      <c r="I272" s="145"/>
      <c r="J272" s="145"/>
      <c r="K272" s="145"/>
    </row>
    <row r="273" spans="4:11" x14ac:dyDescent="0.2">
      <c r="D273" s="145"/>
      <c r="E273" s="145"/>
      <c r="F273" s="145"/>
      <c r="G273" s="145"/>
      <c r="H273" s="145"/>
      <c r="I273" s="145"/>
      <c r="J273" s="145"/>
      <c r="K273" s="145"/>
    </row>
    <row r="274" spans="4:11" x14ac:dyDescent="0.2">
      <c r="D274" s="145"/>
      <c r="E274" s="145"/>
      <c r="F274" s="145"/>
      <c r="G274" s="145"/>
      <c r="H274" s="145"/>
      <c r="I274" s="145"/>
      <c r="J274" s="145"/>
      <c r="K274" s="145"/>
    </row>
    <row r="275" spans="4:11" x14ac:dyDescent="0.2">
      <c r="D275" s="145"/>
      <c r="E275" s="145"/>
      <c r="F275" s="145"/>
      <c r="G275" s="145"/>
      <c r="H275" s="145"/>
      <c r="I275" s="145"/>
      <c r="J275" s="145"/>
      <c r="K275" s="145"/>
    </row>
    <row r="276" spans="4:11" x14ac:dyDescent="0.2">
      <c r="D276" s="145"/>
      <c r="E276" s="145"/>
      <c r="F276" s="145"/>
      <c r="G276" s="145"/>
      <c r="H276" s="145"/>
      <c r="I276" s="145"/>
      <c r="J276" s="145"/>
      <c r="K276" s="145"/>
    </row>
    <row r="277" spans="4:11" x14ac:dyDescent="0.2">
      <c r="D277" s="145"/>
      <c r="E277" s="145"/>
      <c r="F277" s="145"/>
      <c r="G277" s="145"/>
      <c r="H277" s="145"/>
      <c r="I277" s="145"/>
      <c r="J277" s="145"/>
      <c r="K277" s="145"/>
    </row>
    <row r="278" spans="4:11" x14ac:dyDescent="0.2">
      <c r="D278" s="145"/>
      <c r="E278" s="145"/>
      <c r="F278" s="145"/>
      <c r="G278" s="145"/>
      <c r="H278" s="145"/>
      <c r="I278" s="145"/>
      <c r="J278" s="145"/>
      <c r="K278" s="145"/>
    </row>
    <row r="279" spans="4:11" x14ac:dyDescent="0.2">
      <c r="D279" s="145"/>
      <c r="E279" s="145"/>
      <c r="F279" s="145"/>
      <c r="G279" s="145"/>
      <c r="H279" s="145"/>
      <c r="I279" s="145"/>
      <c r="J279" s="145"/>
      <c r="K279" s="145"/>
    </row>
    <row r="280" spans="4:11" x14ac:dyDescent="0.2">
      <c r="D280" s="145"/>
      <c r="E280" s="145"/>
      <c r="F280" s="145"/>
      <c r="G280" s="145"/>
      <c r="H280" s="145"/>
      <c r="I280" s="145"/>
      <c r="J280" s="145"/>
      <c r="K280" s="145"/>
    </row>
    <row r="281" spans="4:11" x14ac:dyDescent="0.2">
      <c r="D281" s="145"/>
      <c r="E281" s="145"/>
      <c r="F281" s="145"/>
      <c r="G281" s="145"/>
      <c r="H281" s="145"/>
      <c r="I281" s="145"/>
      <c r="J281" s="145"/>
      <c r="K281" s="145"/>
    </row>
    <row r="282" spans="4:11" x14ac:dyDescent="0.2">
      <c r="D282" s="145"/>
      <c r="E282" s="145"/>
      <c r="F282" s="145"/>
      <c r="G282" s="145"/>
      <c r="H282" s="145"/>
      <c r="I282" s="145"/>
      <c r="J282" s="145"/>
      <c r="K282" s="145"/>
    </row>
    <row r="283" spans="4:11" x14ac:dyDescent="0.2">
      <c r="D283" s="145"/>
      <c r="E283" s="145"/>
      <c r="F283" s="145"/>
      <c r="G283" s="145"/>
      <c r="H283" s="145"/>
      <c r="I283" s="145"/>
      <c r="J283" s="145"/>
      <c r="K283" s="145"/>
    </row>
    <row r="284" spans="4:11" x14ac:dyDescent="0.2">
      <c r="D284" s="145"/>
      <c r="E284" s="145"/>
      <c r="F284" s="145"/>
      <c r="G284" s="145"/>
      <c r="H284" s="145"/>
      <c r="I284" s="145"/>
      <c r="J284" s="145"/>
      <c r="K284" s="145"/>
    </row>
    <row r="285" spans="4:11" x14ac:dyDescent="0.2">
      <c r="D285" s="145"/>
      <c r="E285" s="145"/>
      <c r="F285" s="145"/>
      <c r="G285" s="145"/>
      <c r="H285" s="145"/>
      <c r="I285" s="145"/>
      <c r="J285" s="145"/>
      <c r="K285" s="145"/>
    </row>
    <row r="286" spans="4:11" x14ac:dyDescent="0.2">
      <c r="D286" s="145"/>
      <c r="E286" s="145"/>
      <c r="F286" s="145"/>
      <c r="G286" s="145"/>
      <c r="H286" s="145"/>
      <c r="I286" s="145"/>
      <c r="J286" s="145"/>
      <c r="K286" s="145"/>
    </row>
    <row r="287" spans="4:11" x14ac:dyDescent="0.2">
      <c r="D287" s="145"/>
      <c r="E287" s="145"/>
      <c r="F287" s="145"/>
      <c r="G287" s="145"/>
      <c r="H287" s="145"/>
      <c r="I287" s="145"/>
      <c r="J287" s="145"/>
      <c r="K287" s="145"/>
    </row>
    <row r="288" spans="4:11" x14ac:dyDescent="0.2">
      <c r="D288" s="145"/>
      <c r="E288" s="145"/>
      <c r="F288" s="145"/>
      <c r="G288" s="145"/>
      <c r="H288" s="145"/>
      <c r="I288" s="145"/>
      <c r="J288" s="145"/>
      <c r="K288" s="145"/>
    </row>
    <row r="289" spans="2:11" x14ac:dyDescent="0.2">
      <c r="D289" s="145"/>
      <c r="E289" s="145"/>
      <c r="F289" s="145"/>
      <c r="G289" s="145"/>
      <c r="H289" s="145"/>
      <c r="I289" s="145"/>
      <c r="J289" s="145"/>
      <c r="K289" s="145"/>
    </row>
    <row r="292" spans="2:11" ht="25.5" x14ac:dyDescent="0.2">
      <c r="B292" s="305">
        <v>10</v>
      </c>
      <c r="C292" s="152" t="s">
        <v>385</v>
      </c>
      <c r="D292" s="153" t="s">
        <v>378</v>
      </c>
      <c r="E292" s="153" t="s">
        <v>379</v>
      </c>
      <c r="F292" s="153" t="s">
        <v>380</v>
      </c>
      <c r="G292" s="153" t="s">
        <v>381</v>
      </c>
      <c r="H292" s="153" t="s">
        <v>382</v>
      </c>
      <c r="I292" s="153" t="s">
        <v>383</v>
      </c>
      <c r="J292" s="153" t="s">
        <v>384</v>
      </c>
      <c r="K292" s="153" t="s">
        <v>155</v>
      </c>
    </row>
    <row r="293" spans="2:11" x14ac:dyDescent="0.2">
      <c r="B293" s="305"/>
      <c r="C293" s="146" t="s">
        <v>412</v>
      </c>
      <c r="D293" s="315"/>
      <c r="E293" s="315"/>
      <c r="F293" s="315"/>
      <c r="G293" s="315"/>
      <c r="H293" s="315"/>
      <c r="I293" s="315"/>
      <c r="J293" s="315"/>
      <c r="K293" s="315"/>
    </row>
    <row r="294" spans="2:11" x14ac:dyDescent="0.2">
      <c r="B294" s="305"/>
      <c r="C294" s="147" t="s">
        <v>427</v>
      </c>
      <c r="D294" s="148">
        <v>3306807.96</v>
      </c>
      <c r="E294" s="148">
        <v>10000000</v>
      </c>
      <c r="F294" s="148">
        <v>5000000</v>
      </c>
      <c r="G294" s="148">
        <v>3000000</v>
      </c>
      <c r="H294" s="148">
        <v>0</v>
      </c>
      <c r="I294" s="148">
        <v>0</v>
      </c>
      <c r="J294" s="148">
        <v>0</v>
      </c>
      <c r="K294" s="149">
        <f t="shared" ref="K294:K316" si="16">D294+E294+F294+G294+H294+I294+J294</f>
        <v>21306807.960000001</v>
      </c>
    </row>
    <row r="295" spans="2:11" x14ac:dyDescent="0.2">
      <c r="B295" s="305"/>
      <c r="C295" s="147" t="s">
        <v>428</v>
      </c>
      <c r="D295" s="148">
        <v>30600</v>
      </c>
      <c r="E295" s="148">
        <v>0</v>
      </c>
      <c r="F295" s="148">
        <v>0</v>
      </c>
      <c r="G295" s="148">
        <v>0</v>
      </c>
      <c r="H295" s="148">
        <v>0</v>
      </c>
      <c r="I295" s="148">
        <v>0</v>
      </c>
      <c r="J295" s="148">
        <v>0</v>
      </c>
      <c r="K295" s="149">
        <f t="shared" si="16"/>
        <v>30600</v>
      </c>
    </row>
    <row r="296" spans="2:11" x14ac:dyDescent="0.2">
      <c r="B296" s="305"/>
      <c r="C296" s="147" t="s">
        <v>429</v>
      </c>
      <c r="D296" s="148">
        <v>30100</v>
      </c>
      <c r="E296" s="148">
        <v>0</v>
      </c>
      <c r="F296" s="148">
        <v>0</v>
      </c>
      <c r="G296" s="148">
        <v>0</v>
      </c>
      <c r="H296" s="148">
        <v>0</v>
      </c>
      <c r="I296" s="148">
        <v>0</v>
      </c>
      <c r="J296" s="148">
        <v>0</v>
      </c>
      <c r="K296" s="149">
        <f t="shared" si="16"/>
        <v>30100</v>
      </c>
    </row>
    <row r="297" spans="2:11" x14ac:dyDescent="0.2">
      <c r="B297" s="305"/>
      <c r="C297" s="147" t="s">
        <v>430</v>
      </c>
      <c r="D297" s="148">
        <v>2056164</v>
      </c>
      <c r="E297" s="148">
        <v>0</v>
      </c>
      <c r="F297" s="148">
        <v>0</v>
      </c>
      <c r="G297" s="148">
        <v>0</v>
      </c>
      <c r="H297" s="148">
        <v>0</v>
      </c>
      <c r="I297" s="148">
        <v>0</v>
      </c>
      <c r="J297" s="148">
        <v>0</v>
      </c>
      <c r="K297" s="149">
        <f t="shared" si="16"/>
        <v>2056164</v>
      </c>
    </row>
    <row r="298" spans="2:11" x14ac:dyDescent="0.2">
      <c r="B298" s="305"/>
      <c r="C298" s="147" t="s">
        <v>431</v>
      </c>
      <c r="D298" s="148">
        <v>1566974</v>
      </c>
      <c r="E298" s="148">
        <v>0</v>
      </c>
      <c r="F298" s="148">
        <v>0</v>
      </c>
      <c r="G298" s="148">
        <v>0</v>
      </c>
      <c r="H298" s="148">
        <v>0</v>
      </c>
      <c r="I298" s="148">
        <v>0</v>
      </c>
      <c r="J298" s="148">
        <v>0</v>
      </c>
      <c r="K298" s="149">
        <f t="shared" si="16"/>
        <v>1566974</v>
      </c>
    </row>
    <row r="299" spans="2:11" x14ac:dyDescent="0.2">
      <c r="B299" s="305"/>
      <c r="C299" s="147" t="s">
        <v>432</v>
      </c>
      <c r="D299" s="148">
        <v>6275137.8200000003</v>
      </c>
      <c r="E299" s="148">
        <v>2000000</v>
      </c>
      <c r="F299" s="148">
        <v>0</v>
      </c>
      <c r="G299" s="148">
        <v>0</v>
      </c>
      <c r="H299" s="148">
        <v>0</v>
      </c>
      <c r="I299" s="148">
        <v>0</v>
      </c>
      <c r="J299" s="148">
        <v>0</v>
      </c>
      <c r="K299" s="149">
        <f t="shared" si="16"/>
        <v>8275137.8200000003</v>
      </c>
    </row>
    <row r="300" spans="2:11" x14ac:dyDescent="0.2">
      <c r="B300" s="305"/>
      <c r="C300" s="147" t="s">
        <v>433</v>
      </c>
      <c r="D300" s="148">
        <v>2989039.4</v>
      </c>
      <c r="E300" s="148">
        <v>0</v>
      </c>
      <c r="F300" s="148">
        <v>0</v>
      </c>
      <c r="G300" s="148">
        <v>0</v>
      </c>
      <c r="H300" s="148">
        <v>0</v>
      </c>
      <c r="I300" s="148">
        <v>0</v>
      </c>
      <c r="J300" s="148">
        <v>0</v>
      </c>
      <c r="K300" s="149">
        <f t="shared" si="16"/>
        <v>2989039.4</v>
      </c>
    </row>
    <row r="301" spans="2:11" x14ac:dyDescent="0.2">
      <c r="B301" s="305"/>
      <c r="C301" s="147" t="s">
        <v>434</v>
      </c>
      <c r="D301" s="148">
        <v>1702360.93</v>
      </c>
      <c r="E301" s="148">
        <v>0</v>
      </c>
      <c r="F301" s="148">
        <v>0</v>
      </c>
      <c r="G301" s="148">
        <v>0</v>
      </c>
      <c r="H301" s="148">
        <v>0</v>
      </c>
      <c r="I301" s="148">
        <v>0</v>
      </c>
      <c r="J301" s="148">
        <v>0</v>
      </c>
      <c r="K301" s="149">
        <f t="shared" si="16"/>
        <v>1702360.93</v>
      </c>
    </row>
    <row r="302" spans="2:11" x14ac:dyDescent="0.2">
      <c r="B302" s="305"/>
      <c r="C302" s="146" t="s">
        <v>448</v>
      </c>
      <c r="D302" s="315"/>
      <c r="E302" s="315"/>
      <c r="F302" s="315"/>
      <c r="G302" s="315"/>
      <c r="H302" s="315"/>
      <c r="I302" s="315"/>
      <c r="J302" s="315"/>
      <c r="K302" s="315"/>
    </row>
    <row r="303" spans="2:11" x14ac:dyDescent="0.2">
      <c r="B303" s="305"/>
      <c r="C303" s="147" t="s">
        <v>461</v>
      </c>
      <c r="D303" s="148">
        <v>2091832.98</v>
      </c>
      <c r="E303" s="148">
        <v>0</v>
      </c>
      <c r="F303" s="148">
        <v>0</v>
      </c>
      <c r="G303" s="148">
        <v>0</v>
      </c>
      <c r="H303" s="148">
        <v>0</v>
      </c>
      <c r="I303" s="148">
        <v>0</v>
      </c>
      <c r="J303" s="148">
        <v>0</v>
      </c>
      <c r="K303" s="149">
        <f t="shared" si="16"/>
        <v>2091832.98</v>
      </c>
    </row>
    <row r="304" spans="2:11" x14ac:dyDescent="0.2">
      <c r="B304" s="305"/>
      <c r="C304" s="147" t="s">
        <v>462</v>
      </c>
      <c r="D304" s="148">
        <v>3349315.32</v>
      </c>
      <c r="E304" s="148">
        <v>0</v>
      </c>
      <c r="F304" s="148">
        <v>0</v>
      </c>
      <c r="G304" s="148">
        <v>0</v>
      </c>
      <c r="H304" s="148">
        <v>0</v>
      </c>
      <c r="I304" s="148">
        <v>0</v>
      </c>
      <c r="J304" s="148">
        <v>0</v>
      </c>
      <c r="K304" s="149">
        <f t="shared" si="16"/>
        <v>3349315.32</v>
      </c>
    </row>
    <row r="305" spans="2:11" x14ac:dyDescent="0.2">
      <c r="B305" s="305"/>
      <c r="C305" s="147" t="s">
        <v>463</v>
      </c>
      <c r="D305" s="148">
        <v>9963961.9800000004</v>
      </c>
      <c r="E305" s="148">
        <v>0</v>
      </c>
      <c r="F305" s="148">
        <v>0</v>
      </c>
      <c r="G305" s="148">
        <v>0</v>
      </c>
      <c r="H305" s="148">
        <v>0</v>
      </c>
      <c r="I305" s="148">
        <v>0</v>
      </c>
      <c r="J305" s="148">
        <v>0</v>
      </c>
      <c r="K305" s="149">
        <f t="shared" si="16"/>
        <v>9963961.9800000004</v>
      </c>
    </row>
    <row r="306" spans="2:11" x14ac:dyDescent="0.2">
      <c r="B306" s="305"/>
      <c r="C306" s="147" t="s">
        <v>464</v>
      </c>
      <c r="D306" s="148">
        <v>5412781.6600000001</v>
      </c>
      <c r="E306" s="148">
        <v>0</v>
      </c>
      <c r="F306" s="148">
        <v>0</v>
      </c>
      <c r="G306" s="148">
        <v>0</v>
      </c>
      <c r="H306" s="148">
        <v>0</v>
      </c>
      <c r="I306" s="148">
        <v>0</v>
      </c>
      <c r="J306" s="148">
        <v>0</v>
      </c>
      <c r="K306" s="149">
        <f t="shared" si="16"/>
        <v>5412781.6600000001</v>
      </c>
    </row>
    <row r="307" spans="2:11" x14ac:dyDescent="0.2">
      <c r="B307" s="305"/>
      <c r="C307" s="147" t="s">
        <v>465</v>
      </c>
      <c r="D307" s="148">
        <v>2074758.69</v>
      </c>
      <c r="E307" s="148">
        <v>0</v>
      </c>
      <c r="F307" s="148">
        <v>0</v>
      </c>
      <c r="G307" s="148">
        <v>0</v>
      </c>
      <c r="H307" s="148">
        <v>0</v>
      </c>
      <c r="I307" s="148">
        <v>0</v>
      </c>
      <c r="J307" s="148">
        <v>0</v>
      </c>
      <c r="K307" s="149">
        <f t="shared" si="16"/>
        <v>2074758.69</v>
      </c>
    </row>
    <row r="308" spans="2:11" x14ac:dyDescent="0.2">
      <c r="B308" s="305"/>
      <c r="C308" s="147" t="s">
        <v>466</v>
      </c>
      <c r="D308" s="148">
        <v>26250056.16</v>
      </c>
      <c r="E308" s="148">
        <v>0</v>
      </c>
      <c r="F308" s="148">
        <v>0</v>
      </c>
      <c r="G308" s="148">
        <v>0</v>
      </c>
      <c r="H308" s="148">
        <v>0</v>
      </c>
      <c r="I308" s="148">
        <v>0</v>
      </c>
      <c r="J308" s="148">
        <v>0</v>
      </c>
      <c r="K308" s="149">
        <f t="shared" si="16"/>
        <v>26250056.16</v>
      </c>
    </row>
    <row r="309" spans="2:11" x14ac:dyDescent="0.2">
      <c r="B309" s="305"/>
      <c r="C309" s="147" t="s">
        <v>467</v>
      </c>
      <c r="D309" s="148">
        <v>1333799.53</v>
      </c>
      <c r="E309" s="148">
        <v>0</v>
      </c>
      <c r="F309" s="148">
        <v>0</v>
      </c>
      <c r="G309" s="148">
        <v>0</v>
      </c>
      <c r="H309" s="148">
        <v>0</v>
      </c>
      <c r="I309" s="148">
        <v>0</v>
      </c>
      <c r="J309" s="148">
        <v>0</v>
      </c>
      <c r="K309" s="149">
        <f t="shared" si="16"/>
        <v>1333799.53</v>
      </c>
    </row>
    <row r="310" spans="2:11" x14ac:dyDescent="0.2">
      <c r="B310" s="305"/>
      <c r="C310" s="147" t="s">
        <v>468</v>
      </c>
      <c r="D310" s="148">
        <v>906264.62</v>
      </c>
      <c r="E310" s="148">
        <v>0</v>
      </c>
      <c r="F310" s="148">
        <v>0</v>
      </c>
      <c r="G310" s="148">
        <v>0</v>
      </c>
      <c r="H310" s="148">
        <v>0</v>
      </c>
      <c r="I310" s="148">
        <v>0</v>
      </c>
      <c r="J310" s="148">
        <v>0</v>
      </c>
      <c r="K310" s="149">
        <f t="shared" si="16"/>
        <v>906264.62</v>
      </c>
    </row>
    <row r="311" spans="2:11" x14ac:dyDescent="0.2">
      <c r="B311" s="305"/>
      <c r="C311" s="147" t="s">
        <v>469</v>
      </c>
      <c r="D311" s="148">
        <v>311370.96999999997</v>
      </c>
      <c r="E311" s="148">
        <v>0</v>
      </c>
      <c r="F311" s="148">
        <v>0</v>
      </c>
      <c r="G311" s="148">
        <v>0</v>
      </c>
      <c r="H311" s="148">
        <v>0</v>
      </c>
      <c r="I311" s="148">
        <v>0</v>
      </c>
      <c r="J311" s="148">
        <v>0</v>
      </c>
      <c r="K311" s="149">
        <f t="shared" si="16"/>
        <v>311370.96999999997</v>
      </c>
    </row>
    <row r="312" spans="2:11" x14ac:dyDescent="0.2">
      <c r="B312" s="305"/>
      <c r="C312" s="146" t="s">
        <v>471</v>
      </c>
      <c r="D312" s="315"/>
      <c r="E312" s="315"/>
      <c r="F312" s="315"/>
      <c r="G312" s="315"/>
      <c r="H312" s="315"/>
      <c r="I312" s="315"/>
      <c r="J312" s="315"/>
      <c r="K312" s="315"/>
    </row>
    <row r="313" spans="2:11" x14ac:dyDescent="0.2">
      <c r="B313" s="305"/>
      <c r="C313" s="147" t="s">
        <v>477</v>
      </c>
      <c r="D313" s="148">
        <v>12182362.529999999</v>
      </c>
      <c r="E313" s="148">
        <v>2000000</v>
      </c>
      <c r="F313" s="148">
        <v>0</v>
      </c>
      <c r="G313" s="148">
        <v>0</v>
      </c>
      <c r="H313" s="148">
        <v>0</v>
      </c>
      <c r="I313" s="148">
        <v>0</v>
      </c>
      <c r="J313" s="148">
        <v>0</v>
      </c>
      <c r="K313" s="149">
        <f t="shared" si="16"/>
        <v>14182362.529999999</v>
      </c>
    </row>
    <row r="314" spans="2:11" x14ac:dyDescent="0.2">
      <c r="B314" s="305"/>
      <c r="C314" s="146" t="s">
        <v>507</v>
      </c>
      <c r="D314" s="315"/>
      <c r="E314" s="315"/>
      <c r="F314" s="315"/>
      <c r="G314" s="315"/>
      <c r="H314" s="315"/>
      <c r="I314" s="315"/>
      <c r="J314" s="315"/>
      <c r="K314" s="315"/>
    </row>
    <row r="315" spans="2:11" x14ac:dyDescent="0.2">
      <c r="B315" s="305"/>
      <c r="C315" s="147" t="s">
        <v>508</v>
      </c>
      <c r="D315" s="148">
        <v>40000</v>
      </c>
      <c r="E315" s="148">
        <v>40000</v>
      </c>
      <c r="F315" s="148">
        <v>40000</v>
      </c>
      <c r="G315" s="148">
        <v>40000</v>
      </c>
      <c r="H315" s="148">
        <v>40000</v>
      </c>
      <c r="I315" s="148">
        <v>40000</v>
      </c>
      <c r="J315" s="148">
        <v>40000</v>
      </c>
      <c r="K315" s="149">
        <f t="shared" si="16"/>
        <v>280000</v>
      </c>
    </row>
    <row r="316" spans="2:11" x14ac:dyDescent="0.2">
      <c r="B316" s="305"/>
      <c r="C316" s="147" t="s">
        <v>510</v>
      </c>
      <c r="D316" s="148">
        <v>1000000</v>
      </c>
      <c r="E316" s="148">
        <v>1000000</v>
      </c>
      <c r="F316" s="148">
        <v>1000000</v>
      </c>
      <c r="G316" s="148">
        <v>1000000</v>
      </c>
      <c r="H316" s="148">
        <v>1000000</v>
      </c>
      <c r="I316" s="148">
        <v>1000000</v>
      </c>
      <c r="J316" s="148">
        <v>1000000</v>
      </c>
      <c r="K316" s="149">
        <f t="shared" si="16"/>
        <v>7000000</v>
      </c>
    </row>
    <row r="317" spans="2:11" x14ac:dyDescent="0.2">
      <c r="B317" s="305"/>
      <c r="C317" s="150" t="s">
        <v>513</v>
      </c>
      <c r="D317" s="151">
        <f>D294+D295+D296+D297+D298+D299+D300+D301+D303+D304+D305+D306+D307+D308+D309+D310+D311+D313+D315+D316</f>
        <v>82873688.550000012</v>
      </c>
      <c r="E317" s="151">
        <f t="shared" ref="E317:K317" si="17">E294+E295+E296+E297+E298+E299+E300+E301+E303+E304+E305+E306+E307+E308+E309+E310+E311+E313+E315+E316</f>
        <v>15040000</v>
      </c>
      <c r="F317" s="151">
        <f t="shared" si="17"/>
        <v>6040000</v>
      </c>
      <c r="G317" s="151">
        <f t="shared" si="17"/>
        <v>4040000</v>
      </c>
      <c r="H317" s="151">
        <f t="shared" si="17"/>
        <v>1040000</v>
      </c>
      <c r="I317" s="151">
        <f t="shared" si="17"/>
        <v>1040000</v>
      </c>
      <c r="J317" s="151">
        <f t="shared" si="17"/>
        <v>1040000</v>
      </c>
      <c r="K317" s="151">
        <f t="shared" si="17"/>
        <v>111113688.55</v>
      </c>
    </row>
    <row r="318" spans="2:11" x14ac:dyDescent="0.2">
      <c r="D318" s="145"/>
      <c r="E318" s="145"/>
      <c r="F318" s="145"/>
      <c r="G318" s="145"/>
      <c r="H318" s="145"/>
      <c r="I318" s="145"/>
      <c r="J318" s="145"/>
      <c r="K318" s="145"/>
    </row>
    <row r="319" spans="2:11" x14ac:dyDescent="0.2">
      <c r="D319" s="145"/>
      <c r="E319" s="145"/>
      <c r="F319" s="145"/>
      <c r="G319" s="145"/>
      <c r="H319" s="145"/>
      <c r="I319" s="145"/>
      <c r="J319" s="145"/>
      <c r="K319" s="145"/>
    </row>
    <row r="320" spans="2:11" x14ac:dyDescent="0.2">
      <c r="D320" s="145"/>
      <c r="E320" s="145"/>
      <c r="F320" s="145"/>
      <c r="G320" s="145"/>
      <c r="H320" s="145"/>
      <c r="I320" s="145"/>
      <c r="J320" s="145"/>
      <c r="K320" s="145"/>
    </row>
    <row r="321" spans="2:11" x14ac:dyDescent="0.2">
      <c r="D321" s="145"/>
      <c r="E321" s="145"/>
      <c r="F321" s="145"/>
      <c r="G321" s="145"/>
      <c r="H321" s="145"/>
      <c r="I321" s="145"/>
      <c r="J321" s="145"/>
      <c r="K321" s="145"/>
    </row>
    <row r="322" spans="2:11" x14ac:dyDescent="0.2">
      <c r="D322" s="145"/>
      <c r="E322" s="145"/>
      <c r="F322" s="145"/>
      <c r="G322" s="145"/>
      <c r="H322" s="145"/>
      <c r="I322" s="145"/>
      <c r="J322" s="145"/>
      <c r="K322" s="145"/>
    </row>
    <row r="323" spans="2:11" x14ac:dyDescent="0.2">
      <c r="D323" s="145"/>
      <c r="E323" s="145"/>
      <c r="F323" s="145"/>
      <c r="G323" s="145"/>
      <c r="H323" s="145"/>
      <c r="I323" s="145"/>
      <c r="J323" s="145"/>
      <c r="K323" s="145"/>
    </row>
    <row r="324" spans="2:11" x14ac:dyDescent="0.2">
      <c r="D324" s="145"/>
      <c r="E324" s="145"/>
      <c r="F324" s="145"/>
      <c r="G324" s="145"/>
      <c r="H324" s="145"/>
      <c r="I324" s="145"/>
      <c r="J324" s="145"/>
      <c r="K324" s="145"/>
    </row>
    <row r="325" spans="2:11" x14ac:dyDescent="0.2">
      <c r="D325" s="145"/>
      <c r="E325" s="145"/>
      <c r="F325" s="145"/>
      <c r="G325" s="145"/>
      <c r="H325" s="145"/>
      <c r="I325" s="145"/>
      <c r="J325" s="145"/>
      <c r="K325" s="145"/>
    </row>
    <row r="326" spans="2:11" x14ac:dyDescent="0.2">
      <c r="D326" s="145"/>
      <c r="E326" s="145"/>
      <c r="F326" s="145"/>
      <c r="G326" s="145"/>
      <c r="H326" s="145"/>
      <c r="I326" s="145"/>
      <c r="J326" s="145"/>
      <c r="K326" s="145"/>
    </row>
    <row r="327" spans="2:11" x14ac:dyDescent="0.2">
      <c r="D327" s="145"/>
      <c r="E327" s="145"/>
      <c r="F327" s="145"/>
      <c r="G327" s="145"/>
      <c r="H327" s="145"/>
      <c r="I327" s="145"/>
      <c r="J327" s="145"/>
      <c r="K327" s="145"/>
    </row>
    <row r="328" spans="2:11" x14ac:dyDescent="0.2">
      <c r="D328" s="145"/>
      <c r="E328" s="145"/>
      <c r="F328" s="145"/>
      <c r="G328" s="145"/>
      <c r="H328" s="145"/>
      <c r="I328" s="145"/>
      <c r="J328" s="145"/>
      <c r="K328" s="145"/>
    </row>
    <row r="329" spans="2:11" ht="25.5" x14ac:dyDescent="0.2">
      <c r="B329" s="305">
        <v>11</v>
      </c>
      <c r="C329" s="152" t="s">
        <v>385</v>
      </c>
      <c r="D329" s="153" t="s">
        <v>378</v>
      </c>
      <c r="E329" s="153" t="s">
        <v>379</v>
      </c>
      <c r="F329" s="153" t="s">
        <v>380</v>
      </c>
      <c r="G329" s="153" t="s">
        <v>381</v>
      </c>
      <c r="H329" s="153" t="s">
        <v>382</v>
      </c>
      <c r="I329" s="153" t="s">
        <v>383</v>
      </c>
      <c r="J329" s="153" t="s">
        <v>384</v>
      </c>
      <c r="K329" s="153" t="s">
        <v>155</v>
      </c>
    </row>
    <row r="330" spans="2:11" x14ac:dyDescent="0.2">
      <c r="B330" s="305"/>
      <c r="C330" s="146" t="s">
        <v>498</v>
      </c>
      <c r="D330" s="306"/>
      <c r="E330" s="306"/>
      <c r="F330" s="306"/>
      <c r="G330" s="306"/>
      <c r="H330" s="306"/>
      <c r="I330" s="306"/>
      <c r="J330" s="306"/>
      <c r="K330" s="306"/>
    </row>
    <row r="331" spans="2:11" x14ac:dyDescent="0.2">
      <c r="B331" s="305"/>
      <c r="C331" s="10" t="s">
        <v>502</v>
      </c>
      <c r="D331" s="148">
        <v>1200000</v>
      </c>
      <c r="E331" s="148">
        <v>1200000</v>
      </c>
      <c r="F331" s="148">
        <v>1200000</v>
      </c>
      <c r="G331" s="148">
        <v>1200000</v>
      </c>
      <c r="H331" s="148">
        <v>1200000</v>
      </c>
      <c r="I331" s="148">
        <v>1200000</v>
      </c>
      <c r="J331" s="148">
        <v>1200000</v>
      </c>
      <c r="K331" s="149">
        <f t="shared" ref="K331:K334" si="18">D331+E331+F331+G331+H331+I331+J331</f>
        <v>8400000</v>
      </c>
    </row>
    <row r="332" spans="2:11" x14ac:dyDescent="0.2">
      <c r="B332" s="305"/>
      <c r="C332" s="10" t="s">
        <v>503</v>
      </c>
      <c r="D332" s="148">
        <v>10000</v>
      </c>
      <c r="E332" s="148">
        <v>10000</v>
      </c>
      <c r="F332" s="148">
        <v>10000</v>
      </c>
      <c r="G332" s="148">
        <v>10000</v>
      </c>
      <c r="H332" s="148">
        <v>10000</v>
      </c>
      <c r="I332" s="148">
        <v>10000</v>
      </c>
      <c r="J332" s="148">
        <v>10000</v>
      </c>
      <c r="K332" s="149">
        <f t="shared" si="18"/>
        <v>70000</v>
      </c>
    </row>
    <row r="333" spans="2:11" x14ac:dyDescent="0.2">
      <c r="B333" s="305"/>
      <c r="C333" s="157" t="s">
        <v>529</v>
      </c>
      <c r="D333" s="158">
        <v>0</v>
      </c>
      <c r="E333" s="158">
        <v>44600000</v>
      </c>
      <c r="F333" s="158">
        <v>50000000</v>
      </c>
      <c r="G333" s="158">
        <v>100000000</v>
      </c>
      <c r="H333" s="158">
        <v>50000000</v>
      </c>
      <c r="I333" s="158">
        <v>0</v>
      </c>
      <c r="J333" s="158">
        <v>0</v>
      </c>
      <c r="K333" s="159">
        <f t="shared" si="18"/>
        <v>244600000</v>
      </c>
    </row>
    <row r="334" spans="2:11" x14ac:dyDescent="0.2">
      <c r="B334" s="305"/>
      <c r="C334" s="157" t="s">
        <v>530</v>
      </c>
      <c r="D334" s="158">
        <v>0</v>
      </c>
      <c r="E334" s="158">
        <v>0</v>
      </c>
      <c r="F334" s="158">
        <v>20000000</v>
      </c>
      <c r="G334" s="158">
        <v>20000000</v>
      </c>
      <c r="H334" s="158">
        <v>21000000</v>
      </c>
      <c r="I334" s="158">
        <v>0</v>
      </c>
      <c r="J334" s="158">
        <v>0</v>
      </c>
      <c r="K334" s="159">
        <f t="shared" si="18"/>
        <v>61000000</v>
      </c>
    </row>
    <row r="335" spans="2:11" x14ac:dyDescent="0.2">
      <c r="B335" s="305"/>
      <c r="C335" s="150" t="s">
        <v>513</v>
      </c>
      <c r="D335" s="151">
        <f>SUM(D331:D334)</f>
        <v>1210000</v>
      </c>
      <c r="E335" s="151">
        <f t="shared" ref="E335:K335" si="19">SUM(E331:E334)</f>
        <v>45810000</v>
      </c>
      <c r="F335" s="151">
        <f t="shared" si="19"/>
        <v>71210000</v>
      </c>
      <c r="G335" s="151">
        <f t="shared" si="19"/>
        <v>121210000</v>
      </c>
      <c r="H335" s="151">
        <f t="shared" si="19"/>
        <v>72210000</v>
      </c>
      <c r="I335" s="151">
        <f t="shared" si="19"/>
        <v>1210000</v>
      </c>
      <c r="J335" s="151">
        <f t="shared" si="19"/>
        <v>1210000</v>
      </c>
      <c r="K335" s="151">
        <f t="shared" si="19"/>
        <v>314070000</v>
      </c>
    </row>
    <row r="366" spans="2:11" ht="25.5" x14ac:dyDescent="0.2">
      <c r="B366" s="305">
        <v>12</v>
      </c>
      <c r="C366" s="152" t="s">
        <v>385</v>
      </c>
      <c r="D366" s="153" t="s">
        <v>378</v>
      </c>
      <c r="E366" s="153" t="s">
        <v>379</v>
      </c>
      <c r="F366" s="153" t="s">
        <v>380</v>
      </c>
      <c r="G366" s="153" t="s">
        <v>381</v>
      </c>
      <c r="H366" s="153" t="s">
        <v>382</v>
      </c>
      <c r="I366" s="153" t="s">
        <v>383</v>
      </c>
      <c r="J366" s="153" t="s">
        <v>384</v>
      </c>
      <c r="K366" s="153" t="s">
        <v>155</v>
      </c>
    </row>
    <row r="367" spans="2:11" x14ac:dyDescent="0.2">
      <c r="B367" s="305"/>
      <c r="C367" s="146" t="s">
        <v>386</v>
      </c>
      <c r="D367" s="316"/>
      <c r="E367" s="316"/>
      <c r="F367" s="316"/>
      <c r="G367" s="316"/>
      <c r="H367" s="316"/>
      <c r="I367" s="316"/>
      <c r="J367" s="316"/>
      <c r="K367" s="316"/>
    </row>
    <row r="368" spans="2:11" x14ac:dyDescent="0.2">
      <c r="B368" s="305"/>
      <c r="C368" s="147" t="s">
        <v>387</v>
      </c>
      <c r="D368" s="148">
        <v>1225474.6599999999</v>
      </c>
      <c r="E368" s="148">
        <v>1300000</v>
      </c>
      <c r="F368" s="148">
        <v>1300000</v>
      </c>
      <c r="G368" s="148">
        <v>1300000</v>
      </c>
      <c r="H368" s="148">
        <v>1300000</v>
      </c>
      <c r="I368" s="148">
        <v>1300000</v>
      </c>
      <c r="J368" s="148">
        <v>1300000</v>
      </c>
      <c r="K368" s="149">
        <f t="shared" ref="K368:K397" si="20">D368+E368+F368+G368+H368+I368+J368</f>
        <v>9025474.6600000001</v>
      </c>
    </row>
    <row r="369" spans="2:11" x14ac:dyDescent="0.2">
      <c r="B369" s="305"/>
      <c r="C369" s="147" t="s">
        <v>387</v>
      </c>
      <c r="D369" s="148">
        <v>1000000</v>
      </c>
      <c r="E369" s="148">
        <v>1000000</v>
      </c>
      <c r="F369" s="148">
        <v>1000000</v>
      </c>
      <c r="G369" s="148">
        <v>1000000</v>
      </c>
      <c r="H369" s="148">
        <v>1000000</v>
      </c>
      <c r="I369" s="148">
        <v>1000000</v>
      </c>
      <c r="J369" s="148">
        <v>1000000</v>
      </c>
      <c r="K369" s="149">
        <f t="shared" si="20"/>
        <v>7000000</v>
      </c>
    </row>
    <row r="370" spans="2:11" x14ac:dyDescent="0.2">
      <c r="B370" s="305"/>
      <c r="C370" s="147" t="s">
        <v>388</v>
      </c>
      <c r="D370" s="148">
        <v>80000</v>
      </c>
      <c r="E370" s="148">
        <v>80000</v>
      </c>
      <c r="F370" s="148">
        <v>80000</v>
      </c>
      <c r="G370" s="148">
        <v>80000</v>
      </c>
      <c r="H370" s="148">
        <v>80000</v>
      </c>
      <c r="I370" s="148">
        <v>80000</v>
      </c>
      <c r="J370" s="148">
        <v>80000</v>
      </c>
      <c r="K370" s="149">
        <f t="shared" si="20"/>
        <v>560000</v>
      </c>
    </row>
    <row r="371" spans="2:11" x14ac:dyDescent="0.2">
      <c r="B371" s="305"/>
      <c r="C371" s="147" t="s">
        <v>389</v>
      </c>
      <c r="D371" s="148">
        <v>271000</v>
      </c>
      <c r="E371" s="148">
        <v>300000</v>
      </c>
      <c r="F371" s="148">
        <v>300000</v>
      </c>
      <c r="G371" s="148">
        <v>300000</v>
      </c>
      <c r="H371" s="148">
        <v>300000</v>
      </c>
      <c r="I371" s="148">
        <v>300000</v>
      </c>
      <c r="J371" s="148">
        <v>300000</v>
      </c>
      <c r="K371" s="149">
        <f t="shared" si="20"/>
        <v>2071000</v>
      </c>
    </row>
    <row r="372" spans="2:11" x14ac:dyDescent="0.2">
      <c r="B372" s="305"/>
      <c r="C372" s="147" t="s">
        <v>390</v>
      </c>
      <c r="D372" s="148">
        <v>875000</v>
      </c>
      <c r="E372" s="148">
        <v>875000</v>
      </c>
      <c r="F372" s="148">
        <v>875000</v>
      </c>
      <c r="G372" s="148">
        <v>875000</v>
      </c>
      <c r="H372" s="148">
        <v>875000</v>
      </c>
      <c r="I372" s="148">
        <v>875000</v>
      </c>
      <c r="J372" s="148">
        <v>875000</v>
      </c>
      <c r="K372" s="149">
        <f t="shared" si="20"/>
        <v>6125000</v>
      </c>
    </row>
    <row r="373" spans="2:11" x14ac:dyDescent="0.2">
      <c r="B373" s="305"/>
      <c r="C373" s="147" t="s">
        <v>391</v>
      </c>
      <c r="D373" s="148">
        <v>137196</v>
      </c>
      <c r="E373" s="148">
        <v>150000</v>
      </c>
      <c r="F373" s="148">
        <v>150000</v>
      </c>
      <c r="G373" s="148">
        <v>150000</v>
      </c>
      <c r="H373" s="148">
        <v>150000</v>
      </c>
      <c r="I373" s="148">
        <v>150000</v>
      </c>
      <c r="J373" s="148">
        <v>150000</v>
      </c>
      <c r="K373" s="149">
        <f t="shared" si="20"/>
        <v>1037196</v>
      </c>
    </row>
    <row r="374" spans="2:11" x14ac:dyDescent="0.2">
      <c r="B374" s="305"/>
      <c r="C374" s="147" t="s">
        <v>392</v>
      </c>
      <c r="D374" s="148">
        <v>30000</v>
      </c>
      <c r="E374" s="148">
        <v>50000</v>
      </c>
      <c r="F374" s="148">
        <v>50000</v>
      </c>
      <c r="G374" s="148">
        <v>50000</v>
      </c>
      <c r="H374" s="148">
        <v>50000</v>
      </c>
      <c r="I374" s="148">
        <v>50000</v>
      </c>
      <c r="J374" s="148">
        <v>50000</v>
      </c>
      <c r="K374" s="149">
        <f t="shared" si="20"/>
        <v>330000</v>
      </c>
    </row>
    <row r="375" spans="2:11" x14ac:dyDescent="0.2">
      <c r="B375" s="305"/>
      <c r="C375" s="147" t="s">
        <v>393</v>
      </c>
      <c r="D375" s="148">
        <v>2547263.9</v>
      </c>
      <c r="E375" s="148">
        <v>0</v>
      </c>
      <c r="F375" s="148">
        <v>0</v>
      </c>
      <c r="G375" s="148">
        <v>0</v>
      </c>
      <c r="H375" s="148">
        <v>2500000</v>
      </c>
      <c r="I375" s="148">
        <v>0</v>
      </c>
      <c r="J375" s="148">
        <v>0</v>
      </c>
      <c r="K375" s="149">
        <f t="shared" si="20"/>
        <v>5047263.9000000004</v>
      </c>
    </row>
    <row r="376" spans="2:11" x14ac:dyDescent="0.2">
      <c r="B376" s="305"/>
      <c r="C376" s="147" t="s">
        <v>394</v>
      </c>
      <c r="D376" s="148">
        <v>0</v>
      </c>
      <c r="E376" s="148">
        <v>0</v>
      </c>
      <c r="F376" s="148">
        <v>0</v>
      </c>
      <c r="G376" s="148">
        <v>2000000</v>
      </c>
      <c r="H376" s="148">
        <v>2000000</v>
      </c>
      <c r="I376" s="148">
        <v>0</v>
      </c>
      <c r="J376" s="148">
        <v>0</v>
      </c>
      <c r="K376" s="149">
        <f t="shared" si="20"/>
        <v>4000000</v>
      </c>
    </row>
    <row r="377" spans="2:11" x14ac:dyDescent="0.2">
      <c r="B377" s="305"/>
      <c r="C377" s="147" t="s">
        <v>395</v>
      </c>
      <c r="D377" s="148">
        <v>0</v>
      </c>
      <c r="E377" s="148">
        <v>0</v>
      </c>
      <c r="F377" s="148">
        <v>0</v>
      </c>
      <c r="G377" s="148">
        <v>2500000</v>
      </c>
      <c r="H377" s="148">
        <v>0</v>
      </c>
      <c r="I377" s="148">
        <v>0</v>
      </c>
      <c r="J377" s="148">
        <v>0</v>
      </c>
      <c r="K377" s="149">
        <f t="shared" si="20"/>
        <v>2500000</v>
      </c>
    </row>
    <row r="378" spans="2:11" x14ac:dyDescent="0.2">
      <c r="B378" s="305"/>
      <c r="C378" s="146" t="s">
        <v>396</v>
      </c>
      <c r="D378" s="315"/>
      <c r="E378" s="315"/>
      <c r="F378" s="315"/>
      <c r="G378" s="315"/>
      <c r="H378" s="315"/>
      <c r="I378" s="315"/>
      <c r="J378" s="315"/>
      <c r="K378" s="315"/>
    </row>
    <row r="379" spans="2:11" x14ac:dyDescent="0.2">
      <c r="B379" s="305"/>
      <c r="C379" s="147" t="s">
        <v>397</v>
      </c>
      <c r="D379" s="148">
        <v>1398811.16</v>
      </c>
      <c r="E379" s="148">
        <v>1400000</v>
      </c>
      <c r="F379" s="148">
        <v>1400000</v>
      </c>
      <c r="G379" s="148">
        <v>1400000</v>
      </c>
      <c r="H379" s="148">
        <v>1400000</v>
      </c>
      <c r="I379" s="148">
        <v>1400000</v>
      </c>
      <c r="J379" s="148">
        <v>1400000</v>
      </c>
      <c r="K379" s="149">
        <f t="shared" si="20"/>
        <v>9798811.1600000001</v>
      </c>
    </row>
    <row r="380" spans="2:11" x14ac:dyDescent="0.2">
      <c r="B380" s="305"/>
      <c r="C380" s="147" t="s">
        <v>398</v>
      </c>
      <c r="D380" s="148">
        <v>460000</v>
      </c>
      <c r="E380" s="148">
        <v>460000</v>
      </c>
      <c r="F380" s="148">
        <v>460000</v>
      </c>
      <c r="G380" s="148">
        <v>460000</v>
      </c>
      <c r="H380" s="148">
        <v>460000</v>
      </c>
      <c r="I380" s="148">
        <v>460000</v>
      </c>
      <c r="J380" s="148">
        <v>460000</v>
      </c>
      <c r="K380" s="149">
        <f t="shared" si="20"/>
        <v>3220000</v>
      </c>
    </row>
    <row r="381" spans="2:11" x14ac:dyDescent="0.2">
      <c r="B381" s="305"/>
      <c r="C381" s="146" t="s">
        <v>399</v>
      </c>
      <c r="D381" s="315"/>
      <c r="E381" s="315"/>
      <c r="F381" s="315"/>
      <c r="G381" s="315"/>
      <c r="H381" s="315"/>
      <c r="I381" s="315"/>
      <c r="J381" s="315"/>
      <c r="K381" s="315"/>
    </row>
    <row r="382" spans="2:11" x14ac:dyDescent="0.2">
      <c r="B382" s="305"/>
      <c r="C382" s="147" t="s">
        <v>400</v>
      </c>
      <c r="D382" s="148">
        <v>36349914.719999999</v>
      </c>
      <c r="E382" s="148">
        <v>40000000</v>
      </c>
      <c r="F382" s="148">
        <v>40000000</v>
      </c>
      <c r="G382" s="148">
        <v>40000000</v>
      </c>
      <c r="H382" s="148">
        <v>40000000</v>
      </c>
      <c r="I382" s="148">
        <v>40000000</v>
      </c>
      <c r="J382" s="148">
        <v>40000000</v>
      </c>
      <c r="K382" s="149">
        <f t="shared" si="20"/>
        <v>276349914.72000003</v>
      </c>
    </row>
    <row r="383" spans="2:11" x14ac:dyDescent="0.2">
      <c r="B383" s="305"/>
      <c r="C383" s="147" t="s">
        <v>401</v>
      </c>
      <c r="D383" s="148">
        <v>2150000</v>
      </c>
      <c r="E383" s="148">
        <v>0</v>
      </c>
      <c r="F383" s="148">
        <v>0</v>
      </c>
      <c r="G383" s="148">
        <v>0</v>
      </c>
      <c r="H383" s="148">
        <v>0</v>
      </c>
      <c r="I383" s="148">
        <v>0</v>
      </c>
      <c r="J383" s="148">
        <v>0</v>
      </c>
      <c r="K383" s="149">
        <f t="shared" si="20"/>
        <v>2150000</v>
      </c>
    </row>
    <row r="384" spans="2:11" x14ac:dyDescent="0.2">
      <c r="B384" s="305"/>
      <c r="C384" s="147" t="s">
        <v>402</v>
      </c>
      <c r="D384" s="148">
        <v>970000</v>
      </c>
      <c r="E384" s="148">
        <v>1000000</v>
      </c>
      <c r="F384" s="148">
        <v>1000000</v>
      </c>
      <c r="G384" s="148">
        <v>1000000</v>
      </c>
      <c r="H384" s="148">
        <v>1000000</v>
      </c>
      <c r="I384" s="148">
        <v>1000000</v>
      </c>
      <c r="J384" s="148">
        <v>1000000</v>
      </c>
      <c r="K384" s="149">
        <f t="shared" si="20"/>
        <v>6970000</v>
      </c>
    </row>
    <row r="385" spans="2:11" x14ac:dyDescent="0.2">
      <c r="B385" s="305"/>
      <c r="C385" s="146" t="s">
        <v>403</v>
      </c>
      <c r="D385" s="315"/>
      <c r="E385" s="315"/>
      <c r="F385" s="315"/>
      <c r="G385" s="315"/>
      <c r="H385" s="315"/>
      <c r="I385" s="315"/>
      <c r="J385" s="315"/>
      <c r="K385" s="315"/>
    </row>
    <row r="386" spans="2:11" x14ac:dyDescent="0.2">
      <c r="B386" s="305"/>
      <c r="C386" s="147" t="s">
        <v>404</v>
      </c>
      <c r="D386" s="148">
        <v>1990100</v>
      </c>
      <c r="E386" s="148">
        <v>2000000</v>
      </c>
      <c r="F386" s="148">
        <v>2000000</v>
      </c>
      <c r="G386" s="148">
        <v>2000000</v>
      </c>
      <c r="H386" s="148">
        <v>2000000</v>
      </c>
      <c r="I386" s="148">
        <v>2000000</v>
      </c>
      <c r="J386" s="148">
        <v>2000000</v>
      </c>
      <c r="K386" s="149">
        <f t="shared" si="20"/>
        <v>13990100</v>
      </c>
    </row>
    <row r="387" spans="2:11" x14ac:dyDescent="0.2">
      <c r="B387" s="305"/>
      <c r="C387" s="147" t="s">
        <v>405</v>
      </c>
      <c r="D387" s="148">
        <v>3624900</v>
      </c>
      <c r="E387" s="148">
        <v>3800000</v>
      </c>
      <c r="F387" s="148">
        <v>3800000</v>
      </c>
      <c r="G387" s="148">
        <v>3800000</v>
      </c>
      <c r="H387" s="148">
        <v>3800000</v>
      </c>
      <c r="I387" s="148">
        <v>3800000</v>
      </c>
      <c r="J387" s="148">
        <v>3800000</v>
      </c>
      <c r="K387" s="149">
        <f t="shared" si="20"/>
        <v>26424900</v>
      </c>
    </row>
    <row r="388" spans="2:11" x14ac:dyDescent="0.2">
      <c r="B388" s="305"/>
      <c r="C388" s="147" t="s">
        <v>406</v>
      </c>
      <c r="D388" s="148">
        <v>0</v>
      </c>
      <c r="E388" s="148">
        <v>0</v>
      </c>
      <c r="F388" s="148">
        <v>0</v>
      </c>
      <c r="G388" s="148">
        <v>0</v>
      </c>
      <c r="H388" s="148">
        <v>0</v>
      </c>
      <c r="I388" s="148">
        <v>0</v>
      </c>
      <c r="J388" s="148">
        <v>0</v>
      </c>
      <c r="K388" s="149">
        <f t="shared" si="20"/>
        <v>0</v>
      </c>
    </row>
    <row r="389" spans="2:11" x14ac:dyDescent="0.2">
      <c r="B389" s="305"/>
      <c r="C389" s="146" t="s">
        <v>407</v>
      </c>
      <c r="D389" s="315"/>
      <c r="E389" s="315"/>
      <c r="F389" s="315"/>
      <c r="G389" s="315"/>
      <c r="H389" s="315"/>
      <c r="I389" s="315"/>
      <c r="J389" s="315"/>
      <c r="K389" s="315"/>
    </row>
    <row r="390" spans="2:11" x14ac:dyDescent="0.2">
      <c r="B390" s="305"/>
      <c r="C390" s="147" t="s">
        <v>408</v>
      </c>
      <c r="D390" s="148">
        <v>1812440.88</v>
      </c>
      <c r="E390" s="148">
        <v>1850000</v>
      </c>
      <c r="F390" s="148">
        <v>1850000</v>
      </c>
      <c r="G390" s="148">
        <v>1850000</v>
      </c>
      <c r="H390" s="148">
        <v>1850000</v>
      </c>
      <c r="I390" s="148">
        <v>1850000</v>
      </c>
      <c r="J390" s="148">
        <v>1850000</v>
      </c>
      <c r="K390" s="149">
        <f t="shared" si="20"/>
        <v>12912440.879999999</v>
      </c>
    </row>
    <row r="391" spans="2:11" x14ac:dyDescent="0.2">
      <c r="B391" s="305"/>
      <c r="C391" s="147" t="s">
        <v>409</v>
      </c>
      <c r="D391" s="148">
        <v>246666.99</v>
      </c>
      <c r="E391" s="148">
        <v>250000</v>
      </c>
      <c r="F391" s="148">
        <v>250000</v>
      </c>
      <c r="G391" s="148">
        <v>250000</v>
      </c>
      <c r="H391" s="148">
        <v>250000</v>
      </c>
      <c r="I391" s="148">
        <v>250000</v>
      </c>
      <c r="J391" s="148">
        <v>250000</v>
      </c>
      <c r="K391" s="149">
        <f t="shared" si="20"/>
        <v>1746666.99</v>
      </c>
    </row>
    <row r="392" spans="2:11" x14ac:dyDescent="0.2">
      <c r="B392" s="305"/>
      <c r="C392" s="146" t="s">
        <v>438</v>
      </c>
      <c r="D392" s="315"/>
      <c r="E392" s="315"/>
      <c r="F392" s="315"/>
      <c r="G392" s="315"/>
      <c r="H392" s="315"/>
      <c r="I392" s="315"/>
      <c r="J392" s="315"/>
      <c r="K392" s="315"/>
    </row>
    <row r="393" spans="2:11" x14ac:dyDescent="0.2">
      <c r="B393" s="305"/>
      <c r="C393" s="147" t="s">
        <v>439</v>
      </c>
      <c r="D393" s="148">
        <v>3129543.36</v>
      </c>
      <c r="E393" s="155">
        <v>3200000</v>
      </c>
      <c r="F393" s="155">
        <v>3200000</v>
      </c>
      <c r="G393" s="155">
        <v>3200000</v>
      </c>
      <c r="H393" s="155">
        <v>3200000</v>
      </c>
      <c r="I393" s="155">
        <v>3200000</v>
      </c>
      <c r="J393" s="155">
        <v>3200000</v>
      </c>
      <c r="K393" s="149">
        <f t="shared" si="20"/>
        <v>22329543.359999999</v>
      </c>
    </row>
    <row r="394" spans="2:11" x14ac:dyDescent="0.2">
      <c r="B394" s="305"/>
      <c r="C394" s="147" t="s">
        <v>493</v>
      </c>
      <c r="D394" s="148">
        <v>50000</v>
      </c>
      <c r="E394" s="155">
        <v>0</v>
      </c>
      <c r="F394" s="148">
        <v>0</v>
      </c>
      <c r="G394" s="148">
        <v>0</v>
      </c>
      <c r="H394" s="148">
        <v>0</v>
      </c>
      <c r="I394" s="148">
        <v>0</v>
      </c>
      <c r="J394" s="148">
        <v>0</v>
      </c>
      <c r="K394" s="149">
        <f t="shared" si="20"/>
        <v>50000</v>
      </c>
    </row>
    <row r="395" spans="2:11" x14ac:dyDescent="0.2">
      <c r="B395" s="305"/>
      <c r="C395" s="146" t="s">
        <v>471</v>
      </c>
      <c r="D395" s="315"/>
      <c r="E395" s="315"/>
      <c r="F395" s="315"/>
      <c r="G395" s="315"/>
      <c r="H395" s="315"/>
      <c r="I395" s="315"/>
      <c r="J395" s="315"/>
      <c r="K395" s="315"/>
    </row>
    <row r="396" spans="2:11" x14ac:dyDescent="0.2">
      <c r="B396" s="305"/>
      <c r="C396" s="147" t="s">
        <v>475</v>
      </c>
      <c r="D396" s="148">
        <v>420000</v>
      </c>
      <c r="E396" s="148">
        <v>420000</v>
      </c>
      <c r="F396" s="148">
        <v>420000</v>
      </c>
      <c r="G396" s="148">
        <v>420000</v>
      </c>
      <c r="H396" s="148">
        <v>420000</v>
      </c>
      <c r="I396" s="148">
        <v>420000</v>
      </c>
      <c r="J396" s="148">
        <v>420000</v>
      </c>
      <c r="K396" s="149">
        <f t="shared" si="20"/>
        <v>2940000</v>
      </c>
    </row>
    <row r="397" spans="2:11" x14ac:dyDescent="0.2">
      <c r="B397" s="305"/>
      <c r="C397" s="147" t="s">
        <v>476</v>
      </c>
      <c r="D397" s="148">
        <v>180000</v>
      </c>
      <c r="E397" s="148">
        <v>180000</v>
      </c>
      <c r="F397" s="148">
        <v>180000</v>
      </c>
      <c r="G397" s="148">
        <v>180000</v>
      </c>
      <c r="H397" s="148">
        <v>180000</v>
      </c>
      <c r="I397" s="148">
        <v>180000</v>
      </c>
      <c r="J397" s="148">
        <v>180000</v>
      </c>
      <c r="K397" s="149">
        <f t="shared" si="20"/>
        <v>1260000</v>
      </c>
    </row>
    <row r="398" spans="2:11" x14ac:dyDescent="0.2">
      <c r="B398" s="305"/>
      <c r="C398" s="150" t="s">
        <v>513</v>
      </c>
      <c r="D398" s="151">
        <f>D368+D369+D370+D371+D372+D373+D374+D375+D376+D377+D379+D380+D382+D383+D384+D386+D387+D388+D390+D391+D393+D394+D396+D397</f>
        <v>58948311.670000002</v>
      </c>
      <c r="E398" s="151">
        <f t="shared" ref="E398:K398" si="21">E368+E369+E370+E371+E372+E373+E374+E375+E376+E377+E379+E380+E382+E383+E384+E386+E387+E388+E390+E391+E393+E394+E396+E397</f>
        <v>58315000</v>
      </c>
      <c r="F398" s="151">
        <f t="shared" si="21"/>
        <v>58315000</v>
      </c>
      <c r="G398" s="151">
        <f t="shared" si="21"/>
        <v>62815000</v>
      </c>
      <c r="H398" s="151">
        <f t="shared" si="21"/>
        <v>62815000</v>
      </c>
      <c r="I398" s="151">
        <f t="shared" si="21"/>
        <v>58315000</v>
      </c>
      <c r="J398" s="151">
        <f t="shared" si="21"/>
        <v>58315000</v>
      </c>
      <c r="K398" s="151">
        <f t="shared" si="21"/>
        <v>417838311.67000008</v>
      </c>
    </row>
    <row r="399" spans="2:11" x14ac:dyDescent="0.2">
      <c r="C399" s="53"/>
      <c r="D399" s="145"/>
    </row>
    <row r="400" spans="2:11" x14ac:dyDescent="0.2">
      <c r="C400" s="53"/>
      <c r="D400" s="145"/>
    </row>
    <row r="404" spans="2:11" ht="25.5" x14ac:dyDescent="0.2">
      <c r="B404" s="305">
        <v>13</v>
      </c>
      <c r="C404" s="152" t="s">
        <v>385</v>
      </c>
      <c r="D404" s="153" t="s">
        <v>378</v>
      </c>
      <c r="E404" s="153" t="s">
        <v>379</v>
      </c>
      <c r="F404" s="153" t="s">
        <v>380</v>
      </c>
      <c r="G404" s="153" t="s">
        <v>381</v>
      </c>
      <c r="H404" s="153" t="s">
        <v>382</v>
      </c>
      <c r="I404" s="153" t="s">
        <v>383</v>
      </c>
      <c r="J404" s="153" t="s">
        <v>384</v>
      </c>
      <c r="K404" s="153" t="s">
        <v>155</v>
      </c>
    </row>
    <row r="405" spans="2:11" x14ac:dyDescent="0.2">
      <c r="B405" s="305"/>
      <c r="C405" s="146" t="s">
        <v>507</v>
      </c>
      <c r="D405" s="317"/>
      <c r="E405" s="318"/>
      <c r="F405" s="318"/>
      <c r="G405" s="318"/>
      <c r="H405" s="318"/>
      <c r="I405" s="318"/>
      <c r="J405" s="318"/>
      <c r="K405" s="319"/>
    </row>
    <row r="406" spans="2:11" x14ac:dyDescent="0.2">
      <c r="B406" s="305"/>
      <c r="C406" s="147" t="s">
        <v>509</v>
      </c>
      <c r="D406" s="148">
        <v>2680000</v>
      </c>
      <c r="E406" s="148">
        <v>2700000</v>
      </c>
      <c r="F406" s="148">
        <v>2700000</v>
      </c>
      <c r="G406" s="148">
        <v>2700000</v>
      </c>
      <c r="H406" s="148">
        <v>2700000</v>
      </c>
      <c r="I406" s="148">
        <v>2700000</v>
      </c>
      <c r="J406" s="148">
        <v>2700000</v>
      </c>
      <c r="K406" s="149">
        <f t="shared" ref="K406" si="22">D406+E406+F406+G406+H406+I406+J406</f>
        <v>18880000</v>
      </c>
    </row>
    <row r="407" spans="2:11" x14ac:dyDescent="0.2">
      <c r="B407" s="305"/>
      <c r="C407" s="150" t="s">
        <v>513</v>
      </c>
      <c r="D407" s="151">
        <f>D406</f>
        <v>2680000</v>
      </c>
      <c r="E407" s="151">
        <f t="shared" ref="E407:K407" si="23">E406</f>
        <v>2700000</v>
      </c>
      <c r="F407" s="151">
        <f t="shared" si="23"/>
        <v>2700000</v>
      </c>
      <c r="G407" s="151">
        <f t="shared" si="23"/>
        <v>2700000</v>
      </c>
      <c r="H407" s="151">
        <f t="shared" si="23"/>
        <v>2700000</v>
      </c>
      <c r="I407" s="151">
        <f t="shared" si="23"/>
        <v>2700000</v>
      </c>
      <c r="J407" s="151">
        <f t="shared" si="23"/>
        <v>2700000</v>
      </c>
      <c r="K407" s="151">
        <f t="shared" si="23"/>
        <v>18880000</v>
      </c>
    </row>
    <row r="408" spans="2:11" x14ac:dyDescent="0.2">
      <c r="B408" s="144"/>
      <c r="C408" s="53"/>
      <c r="D408" s="145"/>
      <c r="E408" s="145"/>
      <c r="F408" s="145"/>
      <c r="G408" s="145"/>
      <c r="H408" s="145"/>
      <c r="I408" s="145"/>
      <c r="J408" s="145"/>
      <c r="K408" s="145"/>
    </row>
    <row r="409" spans="2:11" x14ac:dyDescent="0.2">
      <c r="B409" s="144"/>
      <c r="C409" s="53"/>
      <c r="D409" s="145"/>
      <c r="E409" s="145"/>
      <c r="F409" s="145"/>
      <c r="G409" s="145"/>
      <c r="H409" s="145"/>
      <c r="I409" s="145"/>
      <c r="J409" s="145"/>
      <c r="K409" s="145"/>
    </row>
    <row r="410" spans="2:11" x14ac:dyDescent="0.2">
      <c r="B410" s="144"/>
      <c r="C410" s="53"/>
      <c r="D410" s="145"/>
      <c r="E410" s="145"/>
      <c r="F410" s="145"/>
      <c r="G410" s="145"/>
      <c r="H410" s="145"/>
      <c r="I410" s="145"/>
      <c r="J410" s="145"/>
      <c r="K410" s="145"/>
    </row>
    <row r="411" spans="2:11" x14ac:dyDescent="0.2">
      <c r="B411" s="144"/>
      <c r="C411" s="53"/>
      <c r="D411" s="145"/>
      <c r="E411" s="145"/>
      <c r="F411" s="145"/>
      <c r="G411" s="145"/>
      <c r="H411" s="145"/>
      <c r="I411" s="145"/>
      <c r="J411" s="145"/>
      <c r="K411" s="145"/>
    </row>
    <row r="412" spans="2:11" x14ac:dyDescent="0.2">
      <c r="B412" s="144"/>
      <c r="C412" s="53"/>
      <c r="D412" s="145"/>
      <c r="E412" s="145"/>
      <c r="F412" s="145"/>
      <c r="G412" s="145"/>
      <c r="H412" s="145"/>
      <c r="I412" s="145"/>
      <c r="J412" s="145"/>
      <c r="K412" s="145"/>
    </row>
    <row r="413" spans="2:11" x14ac:dyDescent="0.2">
      <c r="B413" s="144"/>
      <c r="C413" s="53"/>
      <c r="D413" s="145"/>
      <c r="E413" s="145"/>
      <c r="F413" s="145"/>
      <c r="G413" s="145"/>
      <c r="H413" s="145"/>
      <c r="I413" s="145"/>
      <c r="J413" s="145"/>
      <c r="K413" s="145"/>
    </row>
    <row r="414" spans="2:11" x14ac:dyDescent="0.2">
      <c r="B414" s="144"/>
      <c r="C414" s="53"/>
      <c r="D414" s="145"/>
      <c r="E414" s="145"/>
      <c r="F414" s="145"/>
      <c r="G414" s="145"/>
      <c r="H414" s="145"/>
      <c r="I414" s="145"/>
      <c r="J414" s="145"/>
      <c r="K414" s="145"/>
    </row>
    <row r="415" spans="2:11" x14ac:dyDescent="0.2">
      <c r="B415" s="144"/>
      <c r="C415" s="53"/>
      <c r="D415" s="145"/>
      <c r="E415" s="145"/>
      <c r="F415" s="145"/>
      <c r="G415" s="145"/>
      <c r="H415" s="145"/>
      <c r="I415" s="145"/>
      <c r="J415" s="145"/>
      <c r="K415" s="145"/>
    </row>
    <row r="416" spans="2:11" x14ac:dyDescent="0.2">
      <c r="B416" s="144"/>
      <c r="C416" s="53"/>
      <c r="D416" s="145"/>
      <c r="E416" s="145"/>
      <c r="F416" s="145"/>
      <c r="G416" s="145"/>
      <c r="H416" s="145"/>
      <c r="I416" s="145"/>
      <c r="J416" s="145"/>
      <c r="K416" s="145"/>
    </row>
    <row r="417" spans="2:11" x14ac:dyDescent="0.2">
      <c r="B417" s="144"/>
      <c r="C417" s="53"/>
      <c r="D417" s="145"/>
      <c r="E417" s="145"/>
      <c r="F417" s="145"/>
      <c r="G417" s="145"/>
      <c r="H417" s="145"/>
      <c r="I417" s="145"/>
      <c r="J417" s="145"/>
      <c r="K417" s="145"/>
    </row>
    <row r="418" spans="2:11" x14ac:dyDescent="0.2">
      <c r="B418" s="144"/>
      <c r="C418" s="53"/>
      <c r="D418" s="145"/>
      <c r="E418" s="145"/>
      <c r="F418" s="145"/>
      <c r="G418" s="145"/>
      <c r="H418" s="145"/>
      <c r="I418" s="145"/>
      <c r="J418" s="145"/>
      <c r="K418" s="145"/>
    </row>
    <row r="419" spans="2:11" x14ac:dyDescent="0.2">
      <c r="B419" s="144"/>
      <c r="C419" s="53"/>
      <c r="D419" s="145"/>
      <c r="E419" s="145"/>
      <c r="F419" s="145"/>
      <c r="G419" s="145"/>
      <c r="H419" s="145"/>
      <c r="I419" s="145"/>
      <c r="J419" s="145"/>
      <c r="K419" s="145"/>
    </row>
    <row r="420" spans="2:11" x14ac:dyDescent="0.2">
      <c r="B420" s="144"/>
      <c r="C420" s="53"/>
      <c r="D420" s="145"/>
      <c r="E420" s="145"/>
      <c r="F420" s="145"/>
      <c r="G420" s="145"/>
      <c r="H420" s="145"/>
      <c r="I420" s="145"/>
      <c r="J420" s="145"/>
      <c r="K420" s="145"/>
    </row>
    <row r="421" spans="2:11" x14ac:dyDescent="0.2">
      <c r="B421" s="144"/>
      <c r="C421" s="53"/>
      <c r="D421" s="145"/>
      <c r="E421" s="145"/>
      <c r="F421" s="145"/>
      <c r="G421" s="145"/>
      <c r="H421" s="145"/>
      <c r="I421" s="145"/>
      <c r="J421" s="145"/>
      <c r="K421" s="145"/>
    </row>
    <row r="422" spans="2:11" x14ac:dyDescent="0.2">
      <c r="B422" s="144"/>
      <c r="C422" s="53"/>
      <c r="D422" s="145"/>
      <c r="E422" s="145"/>
      <c r="F422" s="145"/>
      <c r="G422" s="145"/>
      <c r="H422" s="145"/>
      <c r="I422" s="145"/>
      <c r="J422" s="145"/>
      <c r="K422" s="145"/>
    </row>
    <row r="423" spans="2:11" x14ac:dyDescent="0.2">
      <c r="B423" s="144"/>
      <c r="C423" s="53"/>
      <c r="D423" s="145"/>
      <c r="E423" s="145"/>
      <c r="F423" s="145"/>
      <c r="G423" s="145"/>
      <c r="H423" s="145"/>
      <c r="I423" s="145"/>
      <c r="J423" s="145"/>
      <c r="K423" s="145"/>
    </row>
    <row r="424" spans="2:11" x14ac:dyDescent="0.2">
      <c r="B424" s="144"/>
      <c r="C424" s="53"/>
      <c r="D424" s="145"/>
      <c r="E424" s="145"/>
      <c r="F424" s="145"/>
      <c r="G424" s="145"/>
      <c r="H424" s="145"/>
      <c r="I424" s="145"/>
      <c r="J424" s="145"/>
      <c r="K424" s="145"/>
    </row>
    <row r="425" spans="2:11" x14ac:dyDescent="0.2">
      <c r="B425" s="144"/>
      <c r="C425" s="53"/>
      <c r="D425" s="145"/>
      <c r="E425" s="145"/>
      <c r="F425" s="145"/>
      <c r="G425" s="145"/>
      <c r="H425" s="145"/>
      <c r="I425" s="145"/>
      <c r="J425" s="145"/>
      <c r="K425" s="145"/>
    </row>
    <row r="426" spans="2:11" x14ac:dyDescent="0.2">
      <c r="B426" s="144"/>
      <c r="C426" s="53"/>
      <c r="D426" s="145"/>
      <c r="E426" s="145"/>
      <c r="F426" s="145"/>
      <c r="G426" s="145"/>
      <c r="H426" s="145"/>
      <c r="I426" s="145"/>
      <c r="J426" s="145"/>
      <c r="K426" s="145"/>
    </row>
    <row r="427" spans="2:11" x14ac:dyDescent="0.2">
      <c r="B427" s="144"/>
      <c r="C427" s="53"/>
      <c r="D427" s="145"/>
      <c r="E427" s="145"/>
      <c r="F427" s="145"/>
      <c r="G427" s="145"/>
      <c r="H427" s="145"/>
      <c r="I427" s="145"/>
      <c r="J427" s="145"/>
      <c r="K427" s="145"/>
    </row>
    <row r="428" spans="2:11" x14ac:dyDescent="0.2">
      <c r="B428" s="144"/>
      <c r="C428" s="53"/>
      <c r="D428" s="145"/>
      <c r="E428" s="145"/>
      <c r="F428" s="145"/>
      <c r="G428" s="145"/>
      <c r="H428" s="145"/>
      <c r="I428" s="145"/>
      <c r="J428" s="145"/>
      <c r="K428" s="145"/>
    </row>
    <row r="429" spans="2:11" x14ac:dyDescent="0.2">
      <c r="B429" s="144"/>
      <c r="C429" s="53"/>
      <c r="D429" s="145"/>
      <c r="E429" s="145"/>
      <c r="F429" s="145"/>
      <c r="G429" s="145"/>
      <c r="H429" s="145"/>
      <c r="I429" s="145"/>
      <c r="J429" s="145"/>
      <c r="K429" s="145"/>
    </row>
    <row r="430" spans="2:11" x14ac:dyDescent="0.2">
      <c r="B430" s="144"/>
      <c r="C430" s="53"/>
      <c r="D430" s="145"/>
      <c r="E430" s="145"/>
      <c r="F430" s="145"/>
      <c r="G430" s="145"/>
      <c r="H430" s="145"/>
      <c r="I430" s="145"/>
      <c r="J430" s="145"/>
      <c r="K430" s="145"/>
    </row>
    <row r="431" spans="2:11" x14ac:dyDescent="0.2">
      <c r="B431" s="144"/>
      <c r="C431" s="53"/>
      <c r="D431" s="145"/>
      <c r="E431" s="145"/>
      <c r="F431" s="145"/>
      <c r="G431" s="145"/>
      <c r="H431" s="145"/>
      <c r="I431" s="145"/>
      <c r="J431" s="145"/>
      <c r="K431" s="145"/>
    </row>
    <row r="432" spans="2:11" x14ac:dyDescent="0.2">
      <c r="B432" s="144"/>
      <c r="C432" s="53"/>
      <c r="D432" s="145"/>
      <c r="E432" s="145"/>
      <c r="F432" s="145"/>
      <c r="G432" s="145"/>
      <c r="H432" s="145"/>
      <c r="I432" s="145"/>
      <c r="J432" s="145"/>
      <c r="K432" s="145"/>
    </row>
    <row r="439" spans="2:11" ht="25.5" x14ac:dyDescent="0.2">
      <c r="B439" s="305">
        <v>14</v>
      </c>
      <c r="C439" s="152" t="s">
        <v>385</v>
      </c>
      <c r="D439" s="153" t="s">
        <v>378</v>
      </c>
      <c r="E439" s="153" t="s">
        <v>379</v>
      </c>
      <c r="F439" s="153" t="s">
        <v>380</v>
      </c>
      <c r="G439" s="153" t="s">
        <v>381</v>
      </c>
      <c r="H439" s="153" t="s">
        <v>382</v>
      </c>
      <c r="I439" s="153" t="s">
        <v>383</v>
      </c>
      <c r="J439" s="153" t="s">
        <v>384</v>
      </c>
      <c r="K439" s="153" t="s">
        <v>155</v>
      </c>
    </row>
    <row r="440" spans="2:11" x14ac:dyDescent="0.2">
      <c r="B440" s="305"/>
      <c r="C440" s="146" t="s">
        <v>386</v>
      </c>
      <c r="D440" s="306"/>
      <c r="E440" s="306"/>
      <c r="F440" s="306"/>
      <c r="G440" s="306"/>
      <c r="H440" s="306"/>
      <c r="I440" s="306"/>
      <c r="J440" s="306"/>
      <c r="K440" s="306"/>
    </row>
    <row r="441" spans="2:11" x14ac:dyDescent="0.2">
      <c r="B441" s="305"/>
      <c r="C441" s="147" t="s">
        <v>410</v>
      </c>
      <c r="D441" s="148">
        <v>490000</v>
      </c>
      <c r="E441" s="148">
        <v>500000</v>
      </c>
      <c r="F441" s="148">
        <v>500000</v>
      </c>
      <c r="G441" s="148">
        <v>500000</v>
      </c>
      <c r="H441" s="148">
        <v>500000</v>
      </c>
      <c r="I441" s="148">
        <v>500000</v>
      </c>
      <c r="J441" s="148">
        <v>500000</v>
      </c>
      <c r="K441" s="149">
        <f t="shared" ref="K441:K446" si="24">D441+E441+F441+G441+H441+I441+J441</f>
        <v>3490000</v>
      </c>
    </row>
    <row r="442" spans="2:11" x14ac:dyDescent="0.2">
      <c r="B442" s="305"/>
      <c r="C442" s="146" t="s">
        <v>478</v>
      </c>
      <c r="D442" s="306"/>
      <c r="E442" s="306"/>
      <c r="F442" s="306"/>
      <c r="G442" s="306"/>
      <c r="H442" s="306"/>
      <c r="I442" s="306"/>
      <c r="J442" s="306"/>
      <c r="K442" s="306"/>
    </row>
    <row r="443" spans="2:11" x14ac:dyDescent="0.2">
      <c r="B443" s="305"/>
      <c r="C443" s="147" t="s">
        <v>482</v>
      </c>
      <c r="D443" s="148">
        <v>1516500</v>
      </c>
      <c r="E443" s="148">
        <v>1550000</v>
      </c>
      <c r="F443" s="148">
        <v>1550000</v>
      </c>
      <c r="G443" s="148">
        <v>1550000</v>
      </c>
      <c r="H443" s="148">
        <v>1550000</v>
      </c>
      <c r="I443" s="148">
        <v>1550000</v>
      </c>
      <c r="J443" s="148">
        <v>1550000</v>
      </c>
      <c r="K443" s="149">
        <f t="shared" si="24"/>
        <v>10816500</v>
      </c>
    </row>
    <row r="444" spans="2:11" x14ac:dyDescent="0.2">
      <c r="B444" s="305"/>
      <c r="C444" s="146" t="s">
        <v>478</v>
      </c>
      <c r="D444" s="306"/>
      <c r="E444" s="306"/>
      <c r="F444" s="306"/>
      <c r="G444" s="306"/>
      <c r="H444" s="306"/>
      <c r="I444" s="306"/>
      <c r="J444" s="306"/>
      <c r="K444" s="306"/>
    </row>
    <row r="445" spans="2:11" x14ac:dyDescent="0.2">
      <c r="B445" s="305"/>
      <c r="C445" s="147" t="s">
        <v>500</v>
      </c>
      <c r="D445" s="148">
        <v>400000</v>
      </c>
      <c r="E445" s="148">
        <v>400000</v>
      </c>
      <c r="F445" s="148">
        <v>400000</v>
      </c>
      <c r="G445" s="148">
        <v>400000</v>
      </c>
      <c r="H445" s="148">
        <v>400000</v>
      </c>
      <c r="I445" s="148">
        <v>400000</v>
      </c>
      <c r="J445" s="148">
        <v>400000</v>
      </c>
      <c r="K445" s="149">
        <f t="shared" si="24"/>
        <v>2800000</v>
      </c>
    </row>
    <row r="446" spans="2:11" x14ac:dyDescent="0.2">
      <c r="B446" s="305"/>
      <c r="C446" s="147" t="s">
        <v>501</v>
      </c>
      <c r="D446" s="148">
        <v>10000</v>
      </c>
      <c r="E446" s="148">
        <v>10000</v>
      </c>
      <c r="F446" s="148">
        <v>10000</v>
      </c>
      <c r="G446" s="148">
        <v>10000</v>
      </c>
      <c r="H446" s="148">
        <v>10000</v>
      </c>
      <c r="I446" s="148">
        <v>10000</v>
      </c>
      <c r="J446" s="148">
        <v>10000</v>
      </c>
      <c r="K446" s="149">
        <f t="shared" si="24"/>
        <v>70000</v>
      </c>
    </row>
    <row r="447" spans="2:11" x14ac:dyDescent="0.2">
      <c r="B447" s="305"/>
      <c r="C447" s="150" t="s">
        <v>513</v>
      </c>
      <c r="D447" s="151">
        <f>D441+D443+D445+D446</f>
        <v>2416500</v>
      </c>
      <c r="E447" s="151">
        <f t="shared" ref="E447:K447" si="25">E441+E443+E445+E446</f>
        <v>2460000</v>
      </c>
      <c r="F447" s="151">
        <f t="shared" si="25"/>
        <v>2460000</v>
      </c>
      <c r="G447" s="151">
        <f t="shared" si="25"/>
        <v>2460000</v>
      </c>
      <c r="H447" s="151">
        <f t="shared" si="25"/>
        <v>2460000</v>
      </c>
      <c r="I447" s="151">
        <f t="shared" si="25"/>
        <v>2460000</v>
      </c>
      <c r="J447" s="151">
        <f t="shared" si="25"/>
        <v>2460000</v>
      </c>
      <c r="K447" s="151">
        <f t="shared" si="25"/>
        <v>17176500</v>
      </c>
    </row>
    <row r="448" spans="2:11" x14ac:dyDescent="0.2">
      <c r="B448" s="143"/>
      <c r="D448" s="145"/>
      <c r="E448" s="145"/>
      <c r="F448" s="145"/>
      <c r="G448" s="145"/>
      <c r="H448" s="145"/>
      <c r="I448" s="145"/>
      <c r="J448" s="145"/>
      <c r="K448" s="145"/>
    </row>
    <row r="449" spans="2:11" x14ac:dyDescent="0.2">
      <c r="B449" s="143"/>
      <c r="D449" s="145"/>
      <c r="E449" s="145"/>
      <c r="F449" s="145"/>
      <c r="G449" s="145"/>
      <c r="H449" s="145"/>
      <c r="I449" s="145"/>
      <c r="J449" s="145"/>
      <c r="K449" s="145"/>
    </row>
    <row r="450" spans="2:11" x14ac:dyDescent="0.2">
      <c r="B450" s="143"/>
      <c r="D450" s="145"/>
      <c r="E450" s="145"/>
      <c r="F450" s="145"/>
      <c r="G450" s="145"/>
      <c r="H450" s="145"/>
      <c r="I450" s="145"/>
      <c r="J450" s="145"/>
      <c r="K450" s="145"/>
    </row>
    <row r="451" spans="2:11" x14ac:dyDescent="0.2">
      <c r="D451" s="145"/>
      <c r="E451" s="145"/>
      <c r="F451" s="145"/>
      <c r="G451" s="145"/>
      <c r="H451" s="145"/>
      <c r="I451" s="145"/>
      <c r="J451" s="145"/>
      <c r="K451" s="145"/>
    </row>
    <row r="452" spans="2:11" x14ac:dyDescent="0.2">
      <c r="D452" s="145">
        <f>D16+D59+D87+D116+D168+D194+D225+D271+D317+D335+D398+D407+D447</f>
        <v>1174450870.8900001</v>
      </c>
    </row>
    <row r="456" spans="2:11" x14ac:dyDescent="0.2">
      <c r="D456" s="156" t="s">
        <v>511</v>
      </c>
    </row>
  </sheetData>
  <mergeCells count="42">
    <mergeCell ref="B404:B407"/>
    <mergeCell ref="D405:K405"/>
    <mergeCell ref="B439:B447"/>
    <mergeCell ref="D440:K440"/>
    <mergeCell ref="D442:K442"/>
    <mergeCell ref="D444:K444"/>
    <mergeCell ref="B329:B335"/>
    <mergeCell ref="D330:K330"/>
    <mergeCell ref="B366:B398"/>
    <mergeCell ref="D367:K367"/>
    <mergeCell ref="D378:K378"/>
    <mergeCell ref="D381:K381"/>
    <mergeCell ref="D385:K385"/>
    <mergeCell ref="D389:K389"/>
    <mergeCell ref="D392:K392"/>
    <mergeCell ref="D395:K395"/>
    <mergeCell ref="B292:B317"/>
    <mergeCell ref="D293:K293"/>
    <mergeCell ref="D302:K302"/>
    <mergeCell ref="D312:K312"/>
    <mergeCell ref="D314:K314"/>
    <mergeCell ref="D223:K223"/>
    <mergeCell ref="B222:B225"/>
    <mergeCell ref="D259:K259"/>
    <mergeCell ref="D261:K261"/>
    <mergeCell ref="D263:K263"/>
    <mergeCell ref="B258:B271"/>
    <mergeCell ref="B4:B16"/>
    <mergeCell ref="D11:K11"/>
    <mergeCell ref="D5:K5"/>
    <mergeCell ref="B39:B59"/>
    <mergeCell ref="D40:K40"/>
    <mergeCell ref="B149:B168"/>
    <mergeCell ref="D150:K150"/>
    <mergeCell ref="D163:K163"/>
    <mergeCell ref="B185:B194"/>
    <mergeCell ref="B77:B87"/>
    <mergeCell ref="D78:K78"/>
    <mergeCell ref="D81:K81"/>
    <mergeCell ref="B113:B116"/>
    <mergeCell ref="D114:K114"/>
    <mergeCell ref="D186:K186"/>
  </mergeCells>
  <pageMargins left="0.7" right="0.7" top="0.75" bottom="0.75" header="0.3" footer="0.3"/>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dcmitype/"/>
    <ds:schemaRef ds:uri="bf7a2af0-3c4d-462f-a8c1-eded84cc76a1"/>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1fee7bf6-0178-4b90-9348-e91dc6fe0c66"/>
    <ds:schemaRef ds:uri="http://www.w3.org/XML/1998/namespace"/>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UPUTE</vt:lpstr>
      <vt:lpstr>PRIORITETNE I REFORMSKE MJERE</vt:lpstr>
      <vt:lpstr>INVESTICIJSKE MJERE</vt:lpstr>
      <vt:lpstr>OSTALE MJERE</vt:lpstr>
      <vt:lpstr>Upute za popunjavanje </vt:lpstr>
      <vt:lpstr>Pokazatelji NRS 2030.</vt:lpstr>
      <vt:lpstr>Prilog 1 PR J(P)RS</vt:lpstr>
      <vt:lpstr>Data</vt:lpstr>
      <vt:lpstr>List1</vt:lpstr>
      <vt:lpstr>POKAZATELJI ISHODA</vt:lpstr>
      <vt:lpstr>IZVJEĆE MJERE</vt:lpstr>
      <vt:lpstr>IZVJEŠĆE CILJEVI</vt:lpstr>
      <vt:lpstr>TABLICA RIZIKA</vt:lpstr>
      <vt:lpstr>UPUTE!_Toc39225379</vt:lpstr>
      <vt:lpstr>'Upute za popunjavanje '!_Toc39225379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PR JP(R)S</dc:title>
  <dc:subject/>
  <dc:creator>strategija@mrrfeu.hr</dc:creator>
  <cp:keywords>v.1.0</cp:keywords>
  <dc:description/>
  <cp:lastModifiedBy>Sanja Tišma</cp:lastModifiedBy>
  <cp:revision/>
  <cp:lastPrinted>2021-10-05T18:33:42Z</cp:lastPrinted>
  <dcterms:created xsi:type="dcterms:W3CDTF">2010-03-25T12:47:07Z</dcterms:created>
  <dcterms:modified xsi:type="dcterms:W3CDTF">2021-10-12T12:53:07Z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